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defaultThemeVersion="124226"/>
  <xr:revisionPtr revIDLastSave="0" documentId="8_{3CCCC642-8E8E-4A20-B442-09B7DE1936A4}" xr6:coauthVersionLast="47" xr6:coauthVersionMax="47" xr10:uidLastSave="{00000000-0000-0000-0000-000000000000}"/>
  <bookViews>
    <workbookView xWindow="768" yWindow="768" windowWidth="17280" windowHeight="8964" tabRatio="847" xr2:uid="{00000000-000D-0000-FFFF-FFFF00000000}"/>
  </bookViews>
  <sheets>
    <sheet name="Cover page" sheetId="59" r:id="rId1"/>
    <sheet name="Instructions" sheetId="49" r:id="rId2"/>
    <sheet name="Diagnostics" sheetId="48" r:id="rId3"/>
    <sheet name="1" sheetId="25" r:id="rId4"/>
    <sheet name="2" sheetId="26" r:id="rId5"/>
    <sheet name="3" sheetId="27" r:id="rId6"/>
    <sheet name="4" sheetId="5" r:id="rId7"/>
    <sheet name="5" sheetId="6" r:id="rId8"/>
    <sheet name="6" sheetId="7" r:id="rId9"/>
    <sheet name="7" sheetId="11" r:id="rId10"/>
    <sheet name="8" sheetId="15" r:id="rId11"/>
    <sheet name="9" sheetId="52" r:id="rId12"/>
    <sheet name="10" sheetId="53" r:id="rId13"/>
    <sheet name="10 (Support)" sheetId="62" r:id="rId14"/>
    <sheet name="11" sheetId="54" r:id="rId15"/>
    <sheet name="12" sheetId="9" r:id="rId16"/>
    <sheet name="13" sheetId="10" r:id="rId17"/>
    <sheet name="14" sheetId="28" r:id="rId18"/>
    <sheet name="14-a" sheetId="42" r:id="rId19"/>
    <sheet name="15" sheetId="30" r:id="rId20"/>
    <sheet name="15-a" sheetId="44" r:id="rId21"/>
    <sheet name="16" sheetId="33" r:id="rId22"/>
    <sheet name="17" sheetId="8" r:id="rId23"/>
    <sheet name="18" sheetId="13" r:id="rId24"/>
    <sheet name="19" sheetId="24" r:id="rId25"/>
    <sheet name="20" sheetId="34" r:id="rId26"/>
    <sheet name="21" sheetId="36" r:id="rId27"/>
    <sheet name="22" sheetId="37" r:id="rId28"/>
    <sheet name="23" sheetId="38" r:id="rId29"/>
    <sheet name="24" sheetId="55" r:id="rId30"/>
    <sheet name="25" sheetId="56" r:id="rId31"/>
    <sheet name="26" sheetId="57" r:id="rId32"/>
    <sheet name="27" sheetId="47" r:id="rId33"/>
    <sheet name="28" sheetId="64" r:id="rId34"/>
    <sheet name="29" sheetId="40" r:id="rId35"/>
    <sheet name="30" sheetId="41" r:id="rId36"/>
    <sheet name="31" sheetId="45" r:id="rId37"/>
    <sheet name="32" sheetId="60" r:id="rId38"/>
    <sheet name="33" sheetId="61" r:id="rId39"/>
    <sheet name="34" sheetId="23" r:id="rId40"/>
  </sheets>
  <definedNames>
    <definedName name="_xlnm._FilterDatabase" localSheetId="33" hidden="1">'28'!$A$44:$E$44</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_xlnm.Print_Area" localSheetId="3">'1'!$B$2:$G$70</definedName>
    <definedName name="_xlnm.Print_Area" localSheetId="12">'10'!$B$1:$J$55</definedName>
    <definedName name="_xlnm.Print_Area" localSheetId="13">'10 (Support)'!$A$1:$N$53</definedName>
    <definedName name="_xlnm.Print_Area" localSheetId="14">'11'!$B$1:$G$57</definedName>
    <definedName name="_xlnm.Print_Area" localSheetId="15">'12'!$B$1:$F$53</definedName>
    <definedName name="_xlnm.Print_Area" localSheetId="16">'13'!$B$1:$H$51</definedName>
    <definedName name="_xlnm.Print_Area" localSheetId="17">'14'!$B$1:$G$51</definedName>
    <definedName name="_xlnm.Print_Area" localSheetId="18">'14-a'!$B$1:$B$29</definedName>
    <definedName name="_xlnm.Print_Area" localSheetId="19">'15'!$B$1:$G$51</definedName>
    <definedName name="_xlnm.Print_Area" localSheetId="20">'15-a'!$B$1:$B$29</definedName>
    <definedName name="_xlnm.Print_Area" localSheetId="21">'16'!$B$1:$F$44</definedName>
    <definedName name="_xlnm.Print_Area" localSheetId="22">'17'!$B$1:$I$30</definedName>
    <definedName name="_xlnm.Print_Area" localSheetId="23">'18'!$B$1:$F$48</definedName>
    <definedName name="_xlnm.Print_Area" localSheetId="24">'19'!$B$2:$F$51</definedName>
    <definedName name="_xlnm.Print_Area" localSheetId="4">'2'!$B$1:$G$51</definedName>
    <definedName name="_xlnm.Print_Area" localSheetId="25">'20'!$B$1:$F$44</definedName>
    <definedName name="_xlnm.Print_Area" localSheetId="26">'21'!$B$1:$H$30</definedName>
    <definedName name="_xlnm.Print_Area" localSheetId="27">'22'!$B$1:$E$54</definedName>
    <definedName name="_xlnm.Print_Area" localSheetId="28">'23'!$B$1:$E$60</definedName>
    <definedName name="_xlnm.Print_Area" localSheetId="29">'24'!$B$1:$F$58</definedName>
    <definedName name="_xlnm.Print_Area" localSheetId="30">'25'!$B$1:$F$59</definedName>
    <definedName name="_xlnm.Print_Area" localSheetId="31">'26'!$B$1:$E$54</definedName>
    <definedName name="_xlnm.Print_Area" localSheetId="32">'27'!$B$1:$F$49</definedName>
    <definedName name="_xlnm.Print_Area" localSheetId="33">'28'!$A$1:$C$47</definedName>
    <definedName name="_xlnm.Print_Area" localSheetId="34">'29'!$B$1:$F$49</definedName>
    <definedName name="_xlnm.Print_Area" localSheetId="5">'3'!$B$1:$E$49</definedName>
    <definedName name="_xlnm.Print_Area" localSheetId="35">'30'!$B$1:$H$50</definedName>
    <definedName name="_xlnm.Print_Area" localSheetId="36">'31'!$B$1:$V$53</definedName>
    <definedName name="_xlnm.Print_Area" localSheetId="37">'32'!$B$1:$E$71</definedName>
    <definedName name="_xlnm.Print_Area" localSheetId="39">'34'!$B$1:$J$49</definedName>
    <definedName name="_xlnm.Print_Area" localSheetId="6">'4'!$B$1:$H$61</definedName>
    <definedName name="_xlnm.Print_Area" localSheetId="7">'5'!$B$1:$J$67</definedName>
    <definedName name="_xlnm.Print_Area" localSheetId="8">'6'!$B$2:$H$43</definedName>
    <definedName name="_xlnm.Print_Area" localSheetId="9">'7'!$B$2:$G$61</definedName>
    <definedName name="_xlnm.Print_Area" localSheetId="10">'8'!$B$1:$H$52</definedName>
    <definedName name="_xlnm.Print_Area" localSheetId="11">'9'!$B$1:$F$56</definedName>
    <definedName name="_xlnm.Print_Area" localSheetId="0">'Cover page'!$B$8:$C$48</definedName>
    <definedName name="_xlnm.Print_Area" localSheetId="2">Diagnostics!$B$1:$D$61</definedName>
    <definedName name="_xlnm.Print_Area" localSheetId="1">Instructions!$B$1:$B$42</definedName>
    <definedName name="_xlnm.Print_Titles" localSheetId="33">'28'!$A:$B,'28'!$1:$8</definedName>
    <definedName name="_xlnm.Print_Titles" localSheetId="36">'31'!$B:$B,'31'!$1:$4</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64" l="1"/>
  <c r="D36" i="64"/>
  <c r="C36" i="64"/>
  <c r="D22" i="64"/>
  <c r="E54" i="54"/>
  <c r="E53" i="54"/>
  <c r="F44" i="53"/>
  <c r="G44" i="53" s="1"/>
  <c r="G45" i="53"/>
  <c r="J45" i="53"/>
  <c r="E46" i="54"/>
  <c r="F46" i="54" s="1"/>
  <c r="J44" i="53"/>
  <c r="H45" i="53"/>
  <c r="H44" i="53"/>
  <c r="F45" i="53"/>
  <c r="F46" i="52"/>
  <c r="D46" i="54"/>
  <c r="L44" i="62"/>
  <c r="H52" i="53"/>
  <c r="J52" i="53" s="1"/>
  <c r="H51" i="53"/>
  <c r="J9" i="53"/>
  <c r="F52" i="53"/>
  <c r="F51" i="53"/>
  <c r="F49" i="53"/>
  <c r="F50" i="53"/>
  <c r="F48" i="53"/>
  <c r="F46" i="53"/>
  <c r="F27" i="53"/>
  <c r="F28" i="53"/>
  <c r="F29" i="53"/>
  <c r="F30" i="53"/>
  <c r="F26" i="53"/>
  <c r="F40" i="53"/>
  <c r="F39" i="53"/>
  <c r="F38" i="53"/>
  <c r="F37" i="53"/>
  <c r="F36" i="53"/>
  <c r="F35" i="53"/>
  <c r="F34" i="53"/>
  <c r="F33" i="53"/>
  <c r="F23" i="53"/>
  <c r="F22" i="53"/>
  <c r="F21" i="53"/>
  <c r="F20" i="53"/>
  <c r="F19" i="53"/>
  <c r="F16" i="53"/>
  <c r="F15" i="53"/>
  <c r="F14" i="53"/>
  <c r="F13" i="53"/>
  <c r="F12" i="53"/>
  <c r="F11" i="53"/>
  <c r="F10" i="53"/>
  <c r="D50" i="48"/>
  <c r="D49" i="48"/>
  <c r="D10" i="48"/>
  <c r="D9" i="48"/>
  <c r="J51" i="53" l="1"/>
  <c r="D25" i="47" l="1"/>
  <c r="H26" i="5" l="1"/>
  <c r="H27" i="5"/>
  <c r="H28" i="5"/>
  <c r="H29" i="5"/>
  <c r="H30" i="5"/>
  <c r="H31" i="5"/>
  <c r="H32" i="5"/>
  <c r="H33" i="5"/>
  <c r="H25" i="5"/>
  <c r="H18" i="5"/>
  <c r="H19" i="5"/>
  <c r="H20" i="5"/>
  <c r="H14" i="5"/>
  <c r="H15" i="5"/>
  <c r="H16" i="5"/>
  <c r="E45" i="38" l="1"/>
  <c r="E43" i="38"/>
  <c r="E38" i="38"/>
  <c r="E37" i="38"/>
  <c r="E35" i="38"/>
  <c r="E34" i="38"/>
  <c r="E24" i="38"/>
  <c r="E25" i="38"/>
  <c r="E26" i="38"/>
  <c r="E27" i="38"/>
  <c r="E28" i="38"/>
  <c r="E14" i="38"/>
  <c r="E15" i="38"/>
  <c r="E16" i="38"/>
  <c r="E17" i="38"/>
  <c r="E13" i="38"/>
  <c r="E18" i="38" s="1"/>
  <c r="E9" i="38"/>
  <c r="E8" i="38"/>
  <c r="E15" i="10" l="1"/>
  <c r="H46" i="53"/>
  <c r="J46" i="53" s="1"/>
  <c r="H10" i="53"/>
  <c r="J10" i="53" s="1"/>
  <c r="J14" i="6" l="1"/>
  <c r="E48" i="54"/>
  <c r="H14" i="6"/>
  <c r="G14" i="6"/>
  <c r="F13" i="6"/>
  <c r="F17" i="6"/>
  <c r="F16" i="6"/>
  <c r="F14" i="6"/>
  <c r="D43" i="5"/>
  <c r="D42" i="5"/>
  <c r="D41" i="5"/>
  <c r="E40" i="5"/>
  <c r="D40" i="5"/>
  <c r="E39" i="5"/>
  <c r="D39" i="5"/>
  <c r="A57" i="64" l="1"/>
  <c r="A58" i="64" s="1"/>
  <c r="A50" i="64"/>
  <c r="A51" i="64" s="1"/>
  <c r="A52" i="64" s="1"/>
  <c r="A40" i="64"/>
  <c r="A35" i="64"/>
  <c r="A36" i="64" s="1"/>
  <c r="A37" i="64" s="1"/>
  <c r="E14" i="64"/>
  <c r="D56" i="64"/>
  <c r="E56" i="64"/>
  <c r="D57" i="64"/>
  <c r="E57" i="64"/>
  <c r="C57" i="64"/>
  <c r="C56" i="64"/>
  <c r="A67" i="64" l="1"/>
  <c r="A68" i="64" s="1"/>
  <c r="A70" i="64" s="1"/>
  <c r="A72" i="64" s="1"/>
  <c r="A74" i="64" s="1"/>
  <c r="A76" i="64" s="1"/>
  <c r="A78" i="64" s="1"/>
  <c r="A80" i="64" s="1"/>
  <c r="C40" i="64"/>
  <c r="D28" i="64"/>
  <c r="C28" i="64"/>
  <c r="E27" i="64"/>
  <c r="D27" i="64"/>
  <c r="C27" i="64"/>
  <c r="D25" i="64"/>
  <c r="C25" i="64"/>
  <c r="D15" i="64"/>
  <c r="D51" i="64" s="1"/>
  <c r="C15" i="64"/>
  <c r="C51" i="64" s="1"/>
  <c r="C14" i="64"/>
  <c r="D14" i="64"/>
  <c r="A21" i="64"/>
  <c r="A22" i="64" s="1"/>
  <c r="A23" i="64" s="1"/>
  <c r="A24" i="64" s="1"/>
  <c r="A25" i="64" s="1"/>
  <c r="A26" i="64" s="1"/>
  <c r="A27" i="64" s="1"/>
  <c r="A28" i="64" s="1"/>
  <c r="A29" i="64" s="1"/>
  <c r="A30" i="64" s="1"/>
  <c r="A41" i="64" s="1"/>
  <c r="A42" i="64" s="1"/>
  <c r="A44" i="64" s="1"/>
  <c r="A46" i="64" s="1"/>
  <c r="A12" i="64"/>
  <c r="A14" i="64" s="1"/>
  <c r="A15" i="64" s="1"/>
  <c r="A16" i="64" s="1"/>
  <c r="D16" i="64" l="1"/>
  <c r="C16" i="64"/>
  <c r="M34" i="62" l="1"/>
  <c r="M35" i="62"/>
  <c r="M36" i="62"/>
  <c r="M37" i="62"/>
  <c r="M38" i="62"/>
  <c r="M39" i="62"/>
  <c r="M40" i="62"/>
  <c r="M33" i="62"/>
  <c r="M27" i="62"/>
  <c r="M28" i="62"/>
  <c r="M29" i="62"/>
  <c r="M30" i="62"/>
  <c r="M31" i="62"/>
  <c r="M26" i="62"/>
  <c r="M21" i="62"/>
  <c r="M22" i="62"/>
  <c r="M23" i="62"/>
  <c r="M24" i="62"/>
  <c r="M20" i="62"/>
  <c r="E44" i="38"/>
  <c r="E20" i="38"/>
  <c r="M47" i="62" l="1"/>
  <c r="K24" i="62"/>
  <c r="F16" i="62"/>
  <c r="H17" i="62"/>
  <c r="I36" i="62"/>
  <c r="G17" i="62"/>
  <c r="L52" i="62"/>
  <c r="N52" i="62" s="1"/>
  <c r="I52" i="62"/>
  <c r="F52" i="62"/>
  <c r="E52" i="62"/>
  <c r="L51" i="62"/>
  <c r="N51" i="62" s="1"/>
  <c r="I51" i="62"/>
  <c r="F51" i="62"/>
  <c r="E51" i="62"/>
  <c r="L50" i="62"/>
  <c r="I50" i="62"/>
  <c r="F50" i="62"/>
  <c r="E50" i="62"/>
  <c r="L49" i="62"/>
  <c r="I49" i="62"/>
  <c r="F49" i="62"/>
  <c r="E49" i="62"/>
  <c r="L48" i="62"/>
  <c r="I48" i="62"/>
  <c r="F48" i="62"/>
  <c r="E48" i="62"/>
  <c r="K45" i="62"/>
  <c r="J45" i="62"/>
  <c r="N45" i="62" s="1"/>
  <c r="G45" i="62"/>
  <c r="D45" i="62"/>
  <c r="C45" i="62"/>
  <c r="N44" i="62"/>
  <c r="F44" i="62"/>
  <c r="E44" i="62"/>
  <c r="L43" i="62"/>
  <c r="I43" i="62"/>
  <c r="F43" i="62"/>
  <c r="F45" i="62" s="1"/>
  <c r="E43" i="62"/>
  <c r="E45" i="62" s="1"/>
  <c r="K41" i="62"/>
  <c r="J41" i="62"/>
  <c r="H41" i="62"/>
  <c r="D41" i="62"/>
  <c r="L40" i="62"/>
  <c r="H40" i="53" s="1"/>
  <c r="J40" i="53" s="1"/>
  <c r="I40" i="62"/>
  <c r="F40" i="62"/>
  <c r="L39" i="62"/>
  <c r="H39" i="53" s="1"/>
  <c r="J39" i="53" s="1"/>
  <c r="I39" i="62"/>
  <c r="F39" i="62"/>
  <c r="E39" i="62"/>
  <c r="L38" i="62"/>
  <c r="H38" i="53" s="1"/>
  <c r="J38" i="53" s="1"/>
  <c r="I38" i="62"/>
  <c r="F38" i="62"/>
  <c r="E38" i="62"/>
  <c r="L37" i="62"/>
  <c r="H37" i="53" s="1"/>
  <c r="J37" i="53" s="1"/>
  <c r="I37" i="62"/>
  <c r="F37" i="62"/>
  <c r="E37" i="62"/>
  <c r="L36" i="62"/>
  <c r="H36" i="53" s="1"/>
  <c r="J36" i="53" s="1"/>
  <c r="E36" i="62"/>
  <c r="L35" i="62"/>
  <c r="H35" i="53" s="1"/>
  <c r="J35" i="53" s="1"/>
  <c r="I35" i="62"/>
  <c r="F35" i="62"/>
  <c r="L34" i="62"/>
  <c r="H34" i="53" s="1"/>
  <c r="J34" i="53" s="1"/>
  <c r="I34" i="62"/>
  <c r="F34" i="62"/>
  <c r="E34" i="62"/>
  <c r="L33" i="62"/>
  <c r="H33" i="53" s="1"/>
  <c r="I33" i="62"/>
  <c r="F33" i="62"/>
  <c r="E33" i="62"/>
  <c r="K31" i="62"/>
  <c r="J31" i="62"/>
  <c r="H31" i="62"/>
  <c r="G31" i="62"/>
  <c r="D31" i="62"/>
  <c r="C31" i="62"/>
  <c r="L30" i="62"/>
  <c r="I30" i="62"/>
  <c r="F30" i="62"/>
  <c r="E30" i="62"/>
  <c r="L29" i="62"/>
  <c r="I29" i="62"/>
  <c r="F29" i="62"/>
  <c r="E29" i="62"/>
  <c r="L28" i="62"/>
  <c r="I28" i="62"/>
  <c r="F28" i="62"/>
  <c r="E28" i="62"/>
  <c r="L27" i="62"/>
  <c r="I27" i="62"/>
  <c r="F27" i="62"/>
  <c r="E27" i="62"/>
  <c r="L26" i="62"/>
  <c r="I26" i="62"/>
  <c r="F26" i="62"/>
  <c r="E26" i="62"/>
  <c r="J24" i="62"/>
  <c r="H24" i="62"/>
  <c r="G24" i="62"/>
  <c r="D24" i="62"/>
  <c r="L23" i="62"/>
  <c r="H23" i="53" s="1"/>
  <c r="J23" i="53" s="1"/>
  <c r="I23" i="62"/>
  <c r="F23" i="62"/>
  <c r="E23" i="62"/>
  <c r="L22" i="62"/>
  <c r="H22" i="53" s="1"/>
  <c r="J22" i="53" s="1"/>
  <c r="I22" i="62"/>
  <c r="F22" i="62"/>
  <c r="E22" i="62"/>
  <c r="L21" i="62"/>
  <c r="H21" i="53" s="1"/>
  <c r="J21" i="53" s="1"/>
  <c r="I21" i="62"/>
  <c r="F21" i="62"/>
  <c r="E21" i="62"/>
  <c r="L20" i="62"/>
  <c r="H20" i="53" s="1"/>
  <c r="J20" i="53" s="1"/>
  <c r="I20" i="62"/>
  <c r="F20" i="62"/>
  <c r="C24" i="62"/>
  <c r="L19" i="62"/>
  <c r="H19" i="53" s="1"/>
  <c r="J19" i="53" s="1"/>
  <c r="I19" i="62"/>
  <c r="F19" i="62"/>
  <c r="E19" i="62"/>
  <c r="K17" i="62"/>
  <c r="I16" i="62"/>
  <c r="E16" i="62"/>
  <c r="D17" i="62"/>
  <c r="E15" i="62"/>
  <c r="L14" i="62"/>
  <c r="H14" i="53" s="1"/>
  <c r="J14" i="53" s="1"/>
  <c r="I14" i="62"/>
  <c r="F14" i="62"/>
  <c r="E14" i="62"/>
  <c r="L13" i="62"/>
  <c r="H13" i="53" s="1"/>
  <c r="J13" i="53" s="1"/>
  <c r="I13" i="62"/>
  <c r="F13" i="62"/>
  <c r="E13" i="62"/>
  <c r="L12" i="62"/>
  <c r="H12" i="53" s="1"/>
  <c r="J12" i="53" s="1"/>
  <c r="I12" i="62"/>
  <c r="F12" i="62"/>
  <c r="E12" i="62"/>
  <c r="L11" i="62"/>
  <c r="H11" i="53" s="1"/>
  <c r="J11" i="53" s="1"/>
  <c r="I11" i="62"/>
  <c r="F11" i="62"/>
  <c r="E11" i="62"/>
  <c r="I10" i="62"/>
  <c r="F10" i="62"/>
  <c r="E10" i="62"/>
  <c r="H41" i="53" l="1"/>
  <c r="J33" i="53"/>
  <c r="N29" i="62"/>
  <c r="H29" i="53"/>
  <c r="J29" i="53" s="1"/>
  <c r="N38" i="62"/>
  <c r="N43" i="62"/>
  <c r="H44" i="62"/>
  <c r="H13" i="6"/>
  <c r="G47" i="62"/>
  <c r="H24" i="53"/>
  <c r="N48" i="62"/>
  <c r="H48" i="53"/>
  <c r="J48" i="53" s="1"/>
  <c r="N50" i="62"/>
  <c r="H50" i="53"/>
  <c r="J50" i="53" s="1"/>
  <c r="K47" i="62"/>
  <c r="N27" i="62"/>
  <c r="H27" i="53"/>
  <c r="J27" i="53" s="1"/>
  <c r="N49" i="62"/>
  <c r="H49" i="53"/>
  <c r="J49" i="53" s="1"/>
  <c r="N26" i="62"/>
  <c r="H26" i="53"/>
  <c r="J26" i="53" s="1"/>
  <c r="N28" i="62"/>
  <c r="H28" i="53"/>
  <c r="J28" i="53" s="1"/>
  <c r="N30" i="62"/>
  <c r="H30" i="53"/>
  <c r="J30" i="53" s="1"/>
  <c r="D47" i="62"/>
  <c r="D53" i="62" s="1"/>
  <c r="N39" i="62"/>
  <c r="I31" i="62"/>
  <c r="F20" i="11"/>
  <c r="E15" i="64"/>
  <c r="E31" i="62"/>
  <c r="N19" i="62"/>
  <c r="N20" i="62"/>
  <c r="N23" i="62"/>
  <c r="N34" i="62"/>
  <c r="L16" i="62"/>
  <c r="H16" i="53" s="1"/>
  <c r="J16" i="53" s="1"/>
  <c r="N36" i="62"/>
  <c r="N37" i="62"/>
  <c r="J17" i="62"/>
  <c r="F31" i="62"/>
  <c r="N40" i="62"/>
  <c r="L45" i="62"/>
  <c r="N22" i="62"/>
  <c r="N35" i="62"/>
  <c r="L41" i="62"/>
  <c r="K53" i="62"/>
  <c r="L24" i="62"/>
  <c r="L15" i="62"/>
  <c r="F36" i="62"/>
  <c r="F41" i="62" s="1"/>
  <c r="G41" i="62"/>
  <c r="I41" i="62"/>
  <c r="I24" i="62"/>
  <c r="F15" i="62"/>
  <c r="F17" i="62" s="1"/>
  <c r="I15" i="62"/>
  <c r="F24" i="62"/>
  <c r="E17" i="62"/>
  <c r="N21" i="62"/>
  <c r="N33" i="62"/>
  <c r="C41" i="62"/>
  <c r="L31" i="62"/>
  <c r="E35" i="62"/>
  <c r="E40" i="62"/>
  <c r="C17" i="62"/>
  <c r="C47" i="62" s="1"/>
  <c r="E20" i="62"/>
  <c r="N31" i="62" l="1"/>
  <c r="H17" i="53"/>
  <c r="H15" i="53"/>
  <c r="J15" i="53" s="1"/>
  <c r="J17" i="53" s="1"/>
  <c r="J47" i="62"/>
  <c r="J53" i="62" s="1"/>
  <c r="I44" i="62"/>
  <c r="I45" i="62" s="1"/>
  <c r="H45" i="62"/>
  <c r="H47" i="62" s="1"/>
  <c r="H53" i="62" s="1"/>
  <c r="E23" i="38" s="1"/>
  <c r="H31" i="53"/>
  <c r="H17" i="6"/>
  <c r="H16" i="6"/>
  <c r="F47" i="62"/>
  <c r="G53" i="62"/>
  <c r="E51" i="64"/>
  <c r="E16" i="64"/>
  <c r="N24" i="62"/>
  <c r="I17" i="62"/>
  <c r="C53" i="62"/>
  <c r="N41" i="62"/>
  <c r="L17" i="62"/>
  <c r="F53" i="62"/>
  <c r="E41" i="62"/>
  <c r="E24" i="62"/>
  <c r="I47" i="62" l="1"/>
  <c r="I53" i="62" s="1"/>
  <c r="H42" i="53"/>
  <c r="E47" i="62"/>
  <c r="E53" i="62" s="1"/>
  <c r="L47" i="62"/>
  <c r="L53" i="62" s="1"/>
  <c r="H17" i="5"/>
  <c r="E25" i="64" s="1"/>
  <c r="H12" i="6" l="1"/>
  <c r="H47" i="53"/>
  <c r="H54" i="53" s="1"/>
  <c r="C36" i="48"/>
  <c r="D36" i="48"/>
  <c r="D35" i="48"/>
  <c r="C35" i="48"/>
  <c r="F52" i="9"/>
  <c r="C16" i="48"/>
  <c r="C15" i="48"/>
  <c r="D32" i="7"/>
  <c r="D41" i="7"/>
  <c r="F23" i="34" l="1"/>
  <c r="E23" i="34"/>
  <c r="D18" i="13" s="1"/>
  <c r="D17" i="24" l="1"/>
  <c r="D50" i="45"/>
  <c r="E50" i="45"/>
  <c r="F50" i="45"/>
  <c r="G50" i="45"/>
  <c r="H50" i="45"/>
  <c r="I50" i="45"/>
  <c r="J50" i="45"/>
  <c r="K50" i="45"/>
  <c r="L50" i="45"/>
  <c r="M50" i="45"/>
  <c r="N50" i="45"/>
  <c r="O50" i="45"/>
  <c r="P50" i="45"/>
  <c r="Q50" i="45"/>
  <c r="C50" i="45"/>
  <c r="D39" i="45" l="1"/>
  <c r="E39" i="45"/>
  <c r="F39" i="45"/>
  <c r="G39" i="45"/>
  <c r="H39" i="45"/>
  <c r="I39" i="45"/>
  <c r="J39" i="45"/>
  <c r="K39" i="45"/>
  <c r="L39" i="45"/>
  <c r="M39" i="45"/>
  <c r="N39" i="45"/>
  <c r="O39" i="45"/>
  <c r="P39" i="45"/>
  <c r="Q39" i="45"/>
  <c r="C39" i="45"/>
  <c r="F19" i="24" l="1"/>
  <c r="E19" i="24"/>
  <c r="F20" i="13" l="1"/>
  <c r="F25" i="47" l="1"/>
  <c r="E25" i="47"/>
  <c r="D45" i="24"/>
  <c r="D41" i="24"/>
  <c r="F11" i="34"/>
  <c r="F17" i="34"/>
  <c r="F29" i="34"/>
  <c r="F35" i="34"/>
  <c r="H22" i="5"/>
  <c r="H35" i="5"/>
  <c r="F22" i="5"/>
  <c r="F35" i="5"/>
  <c r="E22" i="5"/>
  <c r="E35" i="5"/>
  <c r="D22" i="5"/>
  <c r="D35" i="5"/>
  <c r="G26" i="53"/>
  <c r="G27" i="53"/>
  <c r="E29" i="54" s="1"/>
  <c r="G28" i="53"/>
  <c r="E30" i="54" s="1"/>
  <c r="G29" i="53"/>
  <c r="E31" i="54" s="1"/>
  <c r="G30" i="53"/>
  <c r="E32" i="54" s="1"/>
  <c r="G13" i="6"/>
  <c r="G51" i="53"/>
  <c r="G17" i="6" s="1"/>
  <c r="J17" i="6"/>
  <c r="G52" i="53"/>
  <c r="M13" i="6"/>
  <c r="E31" i="53"/>
  <c r="F17" i="53"/>
  <c r="F24" i="53"/>
  <c r="F31" i="53"/>
  <c r="F41" i="53"/>
  <c r="D17" i="53"/>
  <c r="D24" i="53"/>
  <c r="D31" i="53"/>
  <c r="D41" i="53"/>
  <c r="G48" i="53"/>
  <c r="G16" i="6" s="1"/>
  <c r="G49" i="53"/>
  <c r="E51" i="54" s="1"/>
  <c r="G50" i="53"/>
  <c r="D33" i="11"/>
  <c r="D36" i="11" s="1"/>
  <c r="R25" i="45"/>
  <c r="R28" i="45"/>
  <c r="R31" i="45"/>
  <c r="R37" i="45"/>
  <c r="R39" i="45" s="1"/>
  <c r="R46" i="45"/>
  <c r="R41" i="45"/>
  <c r="S41" i="45" s="1"/>
  <c r="R42" i="45"/>
  <c r="S42" i="45" s="1"/>
  <c r="R45" i="45"/>
  <c r="G33" i="11"/>
  <c r="G36" i="11" s="1"/>
  <c r="R26" i="45"/>
  <c r="R29" i="45"/>
  <c r="R32" i="45"/>
  <c r="R33" i="45"/>
  <c r="S33" i="45" s="1"/>
  <c r="R34" i="45"/>
  <c r="S34" i="45" s="1"/>
  <c r="R38" i="45"/>
  <c r="R47" i="45"/>
  <c r="Q35" i="45"/>
  <c r="Q43" i="45"/>
  <c r="P35" i="45"/>
  <c r="P43" i="45"/>
  <c r="O35" i="45"/>
  <c r="O43" i="45"/>
  <c r="N35" i="45"/>
  <c r="N43" i="45"/>
  <c r="M35" i="45"/>
  <c r="M43" i="45"/>
  <c r="L35" i="45"/>
  <c r="L43" i="45"/>
  <c r="K35" i="45"/>
  <c r="K43" i="45"/>
  <c r="J35" i="45"/>
  <c r="J43" i="45"/>
  <c r="I35" i="45"/>
  <c r="I43" i="45"/>
  <c r="H35" i="45"/>
  <c r="H43" i="45"/>
  <c r="G35" i="45"/>
  <c r="G43" i="45"/>
  <c r="F35" i="45"/>
  <c r="F43" i="45"/>
  <c r="E35" i="45"/>
  <c r="E43" i="45"/>
  <c r="D35" i="45"/>
  <c r="D43" i="45"/>
  <c r="C35" i="45"/>
  <c r="C43" i="45"/>
  <c r="R15" i="45"/>
  <c r="R14" i="45"/>
  <c r="D30" i="47"/>
  <c r="D31" i="47"/>
  <c r="D32" i="47"/>
  <c r="D33" i="47"/>
  <c r="D34" i="47"/>
  <c r="D20" i="11"/>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J43" i="6"/>
  <c r="G28" i="6"/>
  <c r="F28" i="6"/>
  <c r="E20" i="11"/>
  <c r="E33" i="11"/>
  <c r="E36" i="11" s="1"/>
  <c r="F33" i="11"/>
  <c r="F36" i="11" s="1"/>
  <c r="G20" i="11"/>
  <c r="G22" i="11" s="1"/>
  <c r="J28" i="6"/>
  <c r="H28" i="6"/>
  <c r="G6" i="15"/>
  <c r="H6" i="15" s="1"/>
  <c r="G7" i="15"/>
  <c r="H7" i="15" s="1"/>
  <c r="D11" i="52" s="1"/>
  <c r="F11" i="52" s="1"/>
  <c r="D12" i="54" s="1"/>
  <c r="G8" i="15"/>
  <c r="H8" i="15" s="1"/>
  <c r="D12" i="52" s="1"/>
  <c r="F12" i="52" s="1"/>
  <c r="D13" i="54" s="1"/>
  <c r="G9" i="15"/>
  <c r="H9" i="15" s="1"/>
  <c r="D13" i="52" s="1"/>
  <c r="F13" i="52" s="1"/>
  <c r="D14" i="54" s="1"/>
  <c r="G10" i="15"/>
  <c r="H10" i="15" s="1"/>
  <c r="D14" i="52" s="1"/>
  <c r="F14" i="52" s="1"/>
  <c r="D15" i="54" s="1"/>
  <c r="G11" i="15"/>
  <c r="H11" i="15" s="1"/>
  <c r="D15" i="52" s="1"/>
  <c r="F15" i="52" s="1"/>
  <c r="D16" i="54" s="1"/>
  <c r="G12" i="15"/>
  <c r="H12" i="15" s="1"/>
  <c r="D16" i="52" s="1"/>
  <c r="F16" i="52" s="1"/>
  <c r="D17" i="54" s="1"/>
  <c r="G13" i="15"/>
  <c r="H13" i="15" s="1"/>
  <c r="D17" i="52" s="1"/>
  <c r="F17" i="52" s="1"/>
  <c r="D18" i="54" s="1"/>
  <c r="G16" i="15"/>
  <c r="H16" i="15" s="1"/>
  <c r="D20" i="52" s="1"/>
  <c r="F20" i="52" s="1"/>
  <c r="G17" i="15"/>
  <c r="H17" i="15" s="1"/>
  <c r="D21" i="52" s="1"/>
  <c r="F21" i="52" s="1"/>
  <c r="G19" i="15"/>
  <c r="H19" i="15" s="1"/>
  <c r="D23" i="52" s="1"/>
  <c r="F23" i="52" s="1"/>
  <c r="D23" i="54" s="1"/>
  <c r="G20" i="15"/>
  <c r="H20" i="15" s="1"/>
  <c r="D24" i="52" s="1"/>
  <c r="F24" i="52" s="1"/>
  <c r="D24" i="54" s="1"/>
  <c r="G21" i="15"/>
  <c r="H21" i="15" s="1"/>
  <c r="D25" i="52" s="1"/>
  <c r="F25" i="52" s="1"/>
  <c r="D25" i="54" s="1"/>
  <c r="G24" i="15"/>
  <c r="H24" i="15" s="1"/>
  <c r="G25" i="15"/>
  <c r="H25" i="15" s="1"/>
  <c r="D29" i="52" s="1"/>
  <c r="F29" i="52" s="1"/>
  <c r="D29" i="54" s="1"/>
  <c r="G26" i="15"/>
  <c r="H26" i="15" s="1"/>
  <c r="D30" i="52" s="1"/>
  <c r="F30" i="52" s="1"/>
  <c r="D30" i="54" s="1"/>
  <c r="G27" i="15"/>
  <c r="H27" i="15" s="1"/>
  <c r="D31" i="52" s="1"/>
  <c r="F31" i="52" s="1"/>
  <c r="D31" i="54" s="1"/>
  <c r="G28" i="15"/>
  <c r="H28" i="15" s="1"/>
  <c r="D32" i="52" s="1"/>
  <c r="F32" i="52" s="1"/>
  <c r="D32" i="54" s="1"/>
  <c r="G31" i="15"/>
  <c r="H31" i="15" s="1"/>
  <c r="D35" i="52" s="1"/>
  <c r="F35" i="52" s="1"/>
  <c r="D35" i="54" s="1"/>
  <c r="G32" i="15"/>
  <c r="H32" i="15" s="1"/>
  <c r="D36" i="52" s="1"/>
  <c r="G33" i="15"/>
  <c r="H33" i="15" s="1"/>
  <c r="D37" i="52" s="1"/>
  <c r="F37" i="52" s="1"/>
  <c r="D37" i="54" s="1"/>
  <c r="G34" i="15"/>
  <c r="H34" i="15" s="1"/>
  <c r="G35" i="15"/>
  <c r="H35" i="15" s="1"/>
  <c r="D39" i="52" s="1"/>
  <c r="F39" i="52" s="1"/>
  <c r="D39" i="54" s="1"/>
  <c r="G36" i="15"/>
  <c r="H36" i="15" s="1"/>
  <c r="D40" i="52" s="1"/>
  <c r="F40" i="52" s="1"/>
  <c r="D40" i="54" s="1"/>
  <c r="G37" i="15"/>
  <c r="H37" i="15" s="1"/>
  <c r="D41" i="52" s="1"/>
  <c r="F41" i="52" s="1"/>
  <c r="D41" i="54" s="1"/>
  <c r="G38" i="15"/>
  <c r="H38" i="15" s="1"/>
  <c r="D42" i="52" s="1"/>
  <c r="F42" i="52" s="1"/>
  <c r="D42" i="54" s="1"/>
  <c r="G41" i="15"/>
  <c r="H41" i="15" s="1"/>
  <c r="D45" i="52" s="1"/>
  <c r="G42" i="15"/>
  <c r="H42" i="15" s="1"/>
  <c r="D46" i="52" s="1"/>
  <c r="H44" i="15"/>
  <c r="D48" i="52" s="1"/>
  <c r="F48" i="52" s="1"/>
  <c r="D48" i="54" s="1"/>
  <c r="F48" i="54" s="1"/>
  <c r="H47" i="15"/>
  <c r="B5" i="60"/>
  <c r="B9" i="60" s="1"/>
  <c r="B13" i="60" s="1"/>
  <c r="B17" i="60" s="1"/>
  <c r="B24" i="60" s="1"/>
  <c r="B27" i="60" s="1"/>
  <c r="B31" i="60" s="1"/>
  <c r="B33" i="60" s="1"/>
  <c r="B35" i="60" s="1"/>
  <c r="E31" i="60"/>
  <c r="H43" i="41"/>
  <c r="D46" i="38"/>
  <c r="H11" i="41" s="1"/>
  <c r="G11" i="41" s="1"/>
  <c r="D36" i="38"/>
  <c r="D39" i="38"/>
  <c r="D10" i="38"/>
  <c r="D18" i="38"/>
  <c r="D29" i="38"/>
  <c r="C52" i="64" s="1"/>
  <c r="D19" i="37"/>
  <c r="D12" i="37"/>
  <c r="D24" i="37"/>
  <c r="D29" i="37"/>
  <c r="D36" i="37"/>
  <c r="D47" i="37"/>
  <c r="D11" i="56"/>
  <c r="D47" i="56"/>
  <c r="F47" i="56" s="1"/>
  <c r="D48" i="56"/>
  <c r="F48" i="56" s="1"/>
  <c r="D46" i="56"/>
  <c r="D41" i="56"/>
  <c r="F41" i="56" s="1"/>
  <c r="D38" i="56"/>
  <c r="F38" i="56" s="1"/>
  <c r="D37" i="56"/>
  <c r="D27" i="56"/>
  <c r="F27" i="56" s="1"/>
  <c r="D28" i="56"/>
  <c r="F28" i="56" s="1"/>
  <c r="D29" i="56"/>
  <c r="F29" i="56" s="1"/>
  <c r="D30" i="56"/>
  <c r="F30" i="56" s="1"/>
  <c r="D31" i="56"/>
  <c r="F31" i="56" s="1"/>
  <c r="D26" i="56"/>
  <c r="D23" i="56"/>
  <c r="F23" i="56" s="1"/>
  <c r="D17" i="56"/>
  <c r="F17" i="56" s="1"/>
  <c r="D18" i="56"/>
  <c r="F18" i="56" s="1"/>
  <c r="D19" i="56"/>
  <c r="D20" i="56"/>
  <c r="F20" i="56" s="1"/>
  <c r="D16" i="56"/>
  <c r="F16" i="56" s="1"/>
  <c r="D12" i="56"/>
  <c r="F12" i="56" s="1"/>
  <c r="E15" i="37"/>
  <c r="D18" i="55" s="1"/>
  <c r="F18" i="55" s="1"/>
  <c r="E16" i="37"/>
  <c r="D19" i="55" s="1"/>
  <c r="F19" i="55" s="1"/>
  <c r="E17" i="37"/>
  <c r="D20" i="55" s="1"/>
  <c r="F20" i="55" s="1"/>
  <c r="E18" i="37"/>
  <c r="D21" i="55" s="1"/>
  <c r="F21" i="55" s="1"/>
  <c r="E9" i="37"/>
  <c r="D12" i="55" s="1"/>
  <c r="E10" i="37"/>
  <c r="D13" i="55" s="1"/>
  <c r="F13" i="55" s="1"/>
  <c r="E11" i="37"/>
  <c r="D14" i="55" s="1"/>
  <c r="F14" i="55" s="1"/>
  <c r="E22" i="37"/>
  <c r="D25" i="55" s="1"/>
  <c r="F25" i="55" s="1"/>
  <c r="E23" i="37"/>
  <c r="D26" i="55" s="1"/>
  <c r="E26" i="37"/>
  <c r="D29" i="55" s="1"/>
  <c r="F29" i="55" s="1"/>
  <c r="E27" i="37"/>
  <c r="D30" i="55" s="1"/>
  <c r="F30" i="55" s="1"/>
  <c r="E28" i="37"/>
  <c r="D31" i="55" s="1"/>
  <c r="F31" i="55" s="1"/>
  <c r="E32" i="37"/>
  <c r="D35" i="55" s="1"/>
  <c r="E33" i="37"/>
  <c r="D36" i="55" s="1"/>
  <c r="F36" i="55" s="1"/>
  <c r="E34" i="37"/>
  <c r="D37" i="55" s="1"/>
  <c r="F37" i="55" s="1"/>
  <c r="E35" i="37"/>
  <c r="D38" i="55" s="1"/>
  <c r="F38" i="55" s="1"/>
  <c r="E39" i="37"/>
  <c r="D42" i="55" s="1"/>
  <c r="F42" i="55" s="1"/>
  <c r="E40" i="37"/>
  <c r="D43" i="55" s="1"/>
  <c r="E41" i="37"/>
  <c r="D44" i="55" s="1"/>
  <c r="F44" i="55" s="1"/>
  <c r="E42" i="37"/>
  <c r="D45" i="55" s="1"/>
  <c r="F45" i="55" s="1"/>
  <c r="E43" i="37"/>
  <c r="D46" i="55" s="1"/>
  <c r="F46" i="55" s="1"/>
  <c r="E44" i="37"/>
  <c r="D47" i="55" s="1"/>
  <c r="F47" i="55" s="1"/>
  <c r="E45" i="37"/>
  <c r="D48" i="55" s="1"/>
  <c r="F48" i="55" s="1"/>
  <c r="E46" i="37"/>
  <c r="D49" i="55" s="1"/>
  <c r="F49" i="55" s="1"/>
  <c r="C8" i="36"/>
  <c r="H8" i="36" s="1"/>
  <c r="C9" i="36"/>
  <c r="H9" i="36" s="1"/>
  <c r="C10" i="36"/>
  <c r="H10" i="36" s="1"/>
  <c r="C11" i="36"/>
  <c r="H11" i="36" s="1"/>
  <c r="C12" i="36"/>
  <c r="H12" i="36" s="1"/>
  <c r="C13" i="36"/>
  <c r="H13" i="36" s="1"/>
  <c r="C14" i="36"/>
  <c r="H14" i="36" s="1"/>
  <c r="C15" i="36"/>
  <c r="H15" i="36" s="1"/>
  <c r="C16" i="36"/>
  <c r="H16" i="36" s="1"/>
  <c r="C17" i="36"/>
  <c r="H17" i="36" s="1"/>
  <c r="C18" i="36"/>
  <c r="H18" i="36" s="1"/>
  <c r="C19" i="36"/>
  <c r="H19" i="36" s="1"/>
  <c r="D21" i="36"/>
  <c r="E21" i="36"/>
  <c r="F21" i="36"/>
  <c r="G21" i="36"/>
  <c r="E35" i="34"/>
  <c r="E29" i="34"/>
  <c r="E17" i="34"/>
  <c r="E11" i="34"/>
  <c r="D17" i="13" s="1"/>
  <c r="B8" i="34"/>
  <c r="D8" i="13"/>
  <c r="D7" i="24" s="1"/>
  <c r="D9" i="13"/>
  <c r="D8" i="24" s="1"/>
  <c r="D10" i="13"/>
  <c r="D9" i="24" s="1"/>
  <c r="D11" i="13"/>
  <c r="D10" i="24" s="1"/>
  <c r="D12" i="13"/>
  <c r="D11" i="24" s="1"/>
  <c r="D13" i="13"/>
  <c r="D12" i="24" s="1"/>
  <c r="D14" i="13"/>
  <c r="D13" i="24" s="1"/>
  <c r="D22" i="13"/>
  <c r="D25" i="13"/>
  <c r="D25" i="24" s="1"/>
  <c r="D26" i="13"/>
  <c r="D26" i="24" s="1"/>
  <c r="D27" i="13"/>
  <c r="D27" i="24" s="1"/>
  <c r="D28" i="13"/>
  <c r="D28" i="24" s="1"/>
  <c r="D29" i="13"/>
  <c r="D29" i="24" s="1"/>
  <c r="D32" i="13"/>
  <c r="D32" i="24" s="1"/>
  <c r="D33" i="13"/>
  <c r="D33" i="24" s="1"/>
  <c r="D34" i="13"/>
  <c r="D34" i="24" s="1"/>
  <c r="D35" i="13"/>
  <c r="D35" i="24" s="1"/>
  <c r="D36" i="13"/>
  <c r="D36" i="24" s="1"/>
  <c r="D37" i="13"/>
  <c r="D37" i="24" s="1"/>
  <c r="D38" i="13"/>
  <c r="D38" i="24" s="1"/>
  <c r="E15" i="13"/>
  <c r="E30" i="13"/>
  <c r="E39" i="13"/>
  <c r="I30" i="8"/>
  <c r="I13" i="8"/>
  <c r="G6" i="8"/>
  <c r="G13" i="8" s="1"/>
  <c r="F13" i="8"/>
  <c r="F13" i="33"/>
  <c r="F12" i="33"/>
  <c r="B6" i="30"/>
  <c r="B7" i="30" s="1"/>
  <c r="B8" i="30" s="1"/>
  <c r="B9" i="30" s="1"/>
  <c r="B10" i="30" s="1"/>
  <c r="B11" i="30" s="1"/>
  <c r="B12" i="30" s="1"/>
  <c r="B13" i="30" s="1"/>
  <c r="B14" i="30" s="1"/>
  <c r="B15" i="30" s="1"/>
  <c r="B16" i="30" s="1"/>
  <c r="B17" i="30" s="1"/>
  <c r="B18" i="30" s="1"/>
  <c r="B19" i="30" s="1"/>
  <c r="B20" i="30" s="1"/>
  <c r="B21" i="30" s="1"/>
  <c r="B22" i="30" s="1"/>
  <c r="B23" i="30" s="1"/>
  <c r="B24" i="30" s="1"/>
  <c r="B25" i="30" s="1"/>
  <c r="B30" i="30" s="1"/>
  <c r="B31" i="30" s="1"/>
  <c r="B32" i="30" s="1"/>
  <c r="B33" i="30" s="1"/>
  <c r="B34" i="30" s="1"/>
  <c r="B35" i="30" s="1"/>
  <c r="B36" i="30" s="1"/>
  <c r="B37" i="30" s="1"/>
  <c r="B38" i="30" s="1"/>
  <c r="B39" i="30" s="1"/>
  <c r="B40" i="30" s="1"/>
  <c r="B41" i="30" s="1"/>
  <c r="B42" i="30" s="1"/>
  <c r="B43" i="30" s="1"/>
  <c r="B44" i="30" s="1"/>
  <c r="B45" i="30" s="1"/>
  <c r="B46" i="30" s="1"/>
  <c r="B47" i="30" s="1"/>
  <c r="B48" i="30" s="1"/>
  <c r="B49" i="30" s="1"/>
  <c r="B50" i="30" s="1"/>
  <c r="B51" i="30" s="1"/>
  <c r="G50" i="30"/>
  <c r="G25" i="30"/>
  <c r="G47" i="28"/>
  <c r="G31" i="28"/>
  <c r="H46" i="15"/>
  <c r="G48" i="15"/>
  <c r="G49" i="15"/>
  <c r="G50" i="15"/>
  <c r="E17" i="7"/>
  <c r="E41" i="7"/>
  <c r="C41" i="64" s="1"/>
  <c r="E32" i="7"/>
  <c r="D17" i="7"/>
  <c r="E14" i="15"/>
  <c r="E18" i="15"/>
  <c r="E22" i="15" s="1"/>
  <c r="E29" i="15"/>
  <c r="E39" i="15"/>
  <c r="E43" i="15"/>
  <c r="F14" i="15"/>
  <c r="F18" i="15"/>
  <c r="F22" i="15" s="1"/>
  <c r="F29" i="15"/>
  <c r="F39" i="15"/>
  <c r="F43" i="15"/>
  <c r="D14" i="15"/>
  <c r="D18" i="15"/>
  <c r="D22" i="15" s="1"/>
  <c r="D29" i="15"/>
  <c r="D39" i="15"/>
  <c r="D43" i="15"/>
  <c r="F17" i="7"/>
  <c r="F41" i="7"/>
  <c r="F32" i="7"/>
  <c r="F30" i="33"/>
  <c r="F35" i="33" s="1"/>
  <c r="H36" i="7"/>
  <c r="H37" i="7"/>
  <c r="H38" i="7"/>
  <c r="H35" i="7"/>
  <c r="H24" i="7"/>
  <c r="H25" i="7"/>
  <c r="H26" i="7"/>
  <c r="H27" i="7"/>
  <c r="H28" i="7"/>
  <c r="H29" i="7"/>
  <c r="H30" i="7"/>
  <c r="H23" i="7"/>
  <c r="H11" i="7"/>
  <c r="H12" i="7"/>
  <c r="H13" i="7"/>
  <c r="H14" i="7"/>
  <c r="H15" i="7"/>
  <c r="H10" i="7"/>
  <c r="E28" i="64" s="1"/>
  <c r="H9" i="7"/>
  <c r="G16" i="28"/>
  <c r="F8" i="33"/>
  <c r="F7" i="33"/>
  <c r="E9" i="33"/>
  <c r="D9" i="33"/>
  <c r="C9" i="33"/>
  <c r="H27" i="8"/>
  <c r="H28" i="8"/>
  <c r="H29" i="8"/>
  <c r="F27" i="8"/>
  <c r="F28" i="8"/>
  <c r="F29" i="8"/>
  <c r="H23" i="8"/>
  <c r="H24" i="8"/>
  <c r="H25" i="8"/>
  <c r="H26" i="8"/>
  <c r="F25" i="8"/>
  <c r="F24" i="8"/>
  <c r="F23" i="8"/>
  <c r="H22" i="8"/>
  <c r="F22" i="8"/>
  <c r="H21" i="8"/>
  <c r="F21" i="8"/>
  <c r="H20" i="8"/>
  <c r="F20" i="8"/>
  <c r="H19" i="8"/>
  <c r="F19" i="8"/>
  <c r="F26" i="8"/>
  <c r="E30" i="8"/>
  <c r="F39" i="13"/>
  <c r="F14" i="24"/>
  <c r="F30" i="24"/>
  <c r="F39" i="24"/>
  <c r="E14" i="24"/>
  <c r="E30" i="24"/>
  <c r="E39" i="24"/>
  <c r="F11" i="47"/>
  <c r="F16" i="47"/>
  <c r="E11" i="47"/>
  <c r="E16" i="47"/>
  <c r="E38" i="47"/>
  <c r="E43" i="47" s="1"/>
  <c r="F38" i="47"/>
  <c r="F43" i="47" s="1"/>
  <c r="D16" i="47"/>
  <c r="D12" i="41"/>
  <c r="E12" i="41"/>
  <c r="F12" i="41"/>
  <c r="E50" i="11"/>
  <c r="F50" i="11" s="1"/>
  <c r="F15" i="13"/>
  <c r="F30" i="13"/>
  <c r="D40" i="56"/>
  <c r="F40" i="56" s="1"/>
  <c r="E50" i="54" l="1"/>
  <c r="J16" i="6"/>
  <c r="L16" i="6" s="1"/>
  <c r="C42" i="64"/>
  <c r="D40" i="64" s="1"/>
  <c r="D41" i="64"/>
  <c r="H50" i="15"/>
  <c r="E43" i="5"/>
  <c r="F37" i="34"/>
  <c r="H49" i="15"/>
  <c r="E42" i="5"/>
  <c r="S45" i="45"/>
  <c r="C68" i="64"/>
  <c r="S14" i="45"/>
  <c r="H48" i="15"/>
  <c r="E41" i="5"/>
  <c r="D51" i="52"/>
  <c r="F51" i="52" s="1"/>
  <c r="F40" i="5"/>
  <c r="D50" i="52"/>
  <c r="F50" i="52" s="1"/>
  <c r="F39" i="5"/>
  <c r="E18" i="47"/>
  <c r="F18" i="47"/>
  <c r="E10" i="38"/>
  <c r="C34" i="48"/>
  <c r="C33" i="48"/>
  <c r="D30" i="48"/>
  <c r="H17" i="7"/>
  <c r="H21" i="36"/>
  <c r="F30" i="54"/>
  <c r="D20" i="13"/>
  <c r="D45" i="15"/>
  <c r="D38" i="5" s="1"/>
  <c r="D44" i="5" s="1"/>
  <c r="D46" i="5" s="1"/>
  <c r="F23" i="6" s="1"/>
  <c r="D49" i="37"/>
  <c r="H8" i="41" s="1"/>
  <c r="G8" i="41" s="1"/>
  <c r="F43" i="13"/>
  <c r="B9" i="34"/>
  <c r="B10" i="34" s="1"/>
  <c r="B11" i="34" s="1"/>
  <c r="E46" i="38"/>
  <c r="F42" i="56"/>
  <c r="E39" i="38"/>
  <c r="D40" i="38"/>
  <c r="H10" i="41" s="1"/>
  <c r="G10" i="41" s="1"/>
  <c r="E29" i="38"/>
  <c r="D40" i="47"/>
  <c r="D40" i="48"/>
  <c r="D39" i="48"/>
  <c r="D29" i="48"/>
  <c r="D16" i="48"/>
  <c r="D15" i="48"/>
  <c r="G43" i="15"/>
  <c r="H43" i="15" s="1"/>
  <c r="G39" i="15"/>
  <c r="G18" i="15"/>
  <c r="G22" i="15" s="1"/>
  <c r="E43" i="7"/>
  <c r="F48" i="45"/>
  <c r="F51" i="45" s="1"/>
  <c r="L48" i="45"/>
  <c r="L51" i="45" s="1"/>
  <c r="N48" i="45"/>
  <c r="N51" i="45" s="1"/>
  <c r="D24" i="13"/>
  <c r="D24" i="24"/>
  <c r="D23" i="13"/>
  <c r="D23" i="24"/>
  <c r="D18" i="24"/>
  <c r="E19" i="13"/>
  <c r="C21" i="36"/>
  <c r="G29" i="15"/>
  <c r="H32" i="7"/>
  <c r="F32" i="54"/>
  <c r="G48" i="45"/>
  <c r="G51" i="45" s="1"/>
  <c r="I48" i="45"/>
  <c r="I51" i="45" s="1"/>
  <c r="O48" i="45"/>
  <c r="O51" i="45" s="1"/>
  <c r="Q48" i="45"/>
  <c r="Q51" i="45" s="1"/>
  <c r="E47" i="37"/>
  <c r="F43" i="7"/>
  <c r="D42" i="56"/>
  <c r="H30" i="8"/>
  <c r="G14" i="15"/>
  <c r="F45" i="15"/>
  <c r="F52" i="15" s="1"/>
  <c r="D31" i="38"/>
  <c r="D42" i="53"/>
  <c r="R51" i="45"/>
  <c r="H48" i="45"/>
  <c r="H51" i="45" s="1"/>
  <c r="J48" i="45"/>
  <c r="J51" i="45" s="1"/>
  <c r="P48" i="45"/>
  <c r="P51" i="45" s="1"/>
  <c r="K48" i="45"/>
  <c r="K51" i="45" s="1"/>
  <c r="M48" i="45"/>
  <c r="M51" i="45" s="1"/>
  <c r="E48" i="45"/>
  <c r="E51" i="45" s="1"/>
  <c r="D48" i="45"/>
  <c r="D51" i="45" s="1"/>
  <c r="R50" i="45"/>
  <c r="R35" i="45"/>
  <c r="C66" i="64" s="1"/>
  <c r="S25" i="45"/>
  <c r="S46" i="45"/>
  <c r="C48" i="45"/>
  <c r="C51" i="45" s="1"/>
  <c r="E43" i="24"/>
  <c r="E46" i="24" s="1"/>
  <c r="F46" i="13"/>
  <c r="D39" i="13"/>
  <c r="D21" i="24"/>
  <c r="M16" i="6"/>
  <c r="F30" i="8"/>
  <c r="E45" i="15"/>
  <c r="E52" i="15" s="1"/>
  <c r="G51" i="30"/>
  <c r="D14" i="24"/>
  <c r="E29" i="37"/>
  <c r="S43" i="45"/>
  <c r="S28" i="45"/>
  <c r="F42" i="53"/>
  <c r="F47" i="53" s="1"/>
  <c r="F54" i="53" s="1"/>
  <c r="H41" i="7"/>
  <c r="E24" i="37"/>
  <c r="E19" i="37"/>
  <c r="S31" i="45"/>
  <c r="F31" i="54"/>
  <c r="S37" i="45"/>
  <c r="S39" i="45" s="1"/>
  <c r="H18" i="15"/>
  <c r="F43" i="24"/>
  <c r="F46" i="24" s="1"/>
  <c r="F9" i="33"/>
  <c r="D43" i="7"/>
  <c r="D49" i="56"/>
  <c r="F46" i="56"/>
  <c r="F49" i="56" s="1"/>
  <c r="H29" i="15"/>
  <c r="D28" i="52"/>
  <c r="D39" i="55"/>
  <c r="F35" i="55"/>
  <c r="F39" i="55" s="1"/>
  <c r="F12" i="55"/>
  <c r="F15" i="55" s="1"/>
  <c r="D15" i="55"/>
  <c r="F19" i="56"/>
  <c r="F21" i="56" s="1"/>
  <c r="D21" i="56"/>
  <c r="F37" i="56"/>
  <c r="F39" i="56" s="1"/>
  <c r="D39" i="56"/>
  <c r="F11" i="56"/>
  <c r="F13" i="56" s="1"/>
  <c r="D13" i="56"/>
  <c r="D34" i="56" s="1"/>
  <c r="D47" i="52"/>
  <c r="F45" i="52"/>
  <c r="E52" i="54"/>
  <c r="F26" i="56"/>
  <c r="F32" i="56" s="1"/>
  <c r="E52" i="64" s="1"/>
  <c r="D32" i="56"/>
  <c r="D52" i="64" s="1"/>
  <c r="H14" i="15"/>
  <c r="D10" i="52"/>
  <c r="J31" i="53"/>
  <c r="E28" i="54"/>
  <c r="E33" i="54" s="1"/>
  <c r="F26" i="55"/>
  <c r="F27" i="55" s="1"/>
  <c r="D27" i="55"/>
  <c r="F43" i="55"/>
  <c r="F50" i="55" s="1"/>
  <c r="D50" i="55"/>
  <c r="H39" i="15"/>
  <c r="D38" i="52"/>
  <c r="F38" i="52" s="1"/>
  <c r="D38" i="54" s="1"/>
  <c r="D39" i="24"/>
  <c r="G38" i="11"/>
  <c r="G46" i="11" s="1"/>
  <c r="G53" i="11" s="1"/>
  <c r="F36" i="52"/>
  <c r="D36" i="54" s="1"/>
  <c r="F32" i="55"/>
  <c r="D15" i="13"/>
  <c r="E36" i="37"/>
  <c r="E12" i="37"/>
  <c r="E36" i="38"/>
  <c r="D38" i="47"/>
  <c r="G31" i="53"/>
  <c r="M17" i="6"/>
  <c r="D32" i="55"/>
  <c r="D22" i="55"/>
  <c r="R43" i="45"/>
  <c r="C67" i="64" s="1"/>
  <c r="J13" i="6"/>
  <c r="F22" i="55"/>
  <c r="F29" i="54"/>
  <c r="D21" i="54"/>
  <c r="F22" i="52"/>
  <c r="D22" i="54" s="1"/>
  <c r="D53" i="52" l="1"/>
  <c r="F53" i="52" s="1"/>
  <c r="F42" i="5"/>
  <c r="F34" i="56"/>
  <c r="D54" i="52"/>
  <c r="F54" i="52" s="1"/>
  <c r="F43" i="5"/>
  <c r="H9" i="41"/>
  <c r="G9" i="41" s="1"/>
  <c r="E31" i="38"/>
  <c r="B12" i="34"/>
  <c r="B13" i="34" s="1"/>
  <c r="B14" i="34" s="1"/>
  <c r="B15" i="34" s="1"/>
  <c r="B16" i="34" s="1"/>
  <c r="B17" i="34" s="1"/>
  <c r="B18" i="34" s="1"/>
  <c r="B19" i="34" s="1"/>
  <c r="B20" i="34" s="1"/>
  <c r="B21" i="34" s="1"/>
  <c r="B22" i="34" s="1"/>
  <c r="B23" i="34" s="1"/>
  <c r="B24" i="34" s="1"/>
  <c r="B25" i="34" s="1"/>
  <c r="B26" i="34" s="1"/>
  <c r="B27" i="34" s="1"/>
  <c r="B28" i="34" s="1"/>
  <c r="B29" i="34" s="1"/>
  <c r="B30" i="34" s="1"/>
  <c r="B31" i="34" s="1"/>
  <c r="B32" i="34" s="1"/>
  <c r="B33" i="34" s="1"/>
  <c r="B34" i="34" s="1"/>
  <c r="B35" i="34" s="1"/>
  <c r="B37" i="34" s="1"/>
  <c r="D44" i="64"/>
  <c r="E44" i="64"/>
  <c r="C44" i="64"/>
  <c r="D80" i="64"/>
  <c r="C35" i="64"/>
  <c r="D42" i="64"/>
  <c r="C50" i="48"/>
  <c r="C49" i="48"/>
  <c r="L17" i="6"/>
  <c r="E80" i="64"/>
  <c r="D12" i="11"/>
  <c r="C10" i="64"/>
  <c r="D47" i="53"/>
  <c r="D54" i="53" s="1"/>
  <c r="F12" i="6"/>
  <c r="F15" i="6" s="1"/>
  <c r="F19" i="6" s="1"/>
  <c r="F24" i="6" s="1"/>
  <c r="F25" i="6" s="1"/>
  <c r="F30" i="6" s="1"/>
  <c r="C6" i="48" s="1"/>
  <c r="D52" i="52"/>
  <c r="F52" i="52" s="1"/>
  <c r="F41" i="5"/>
  <c r="D51" i="54"/>
  <c r="F51" i="54" s="1"/>
  <c r="H40" i="5"/>
  <c r="D50" i="54"/>
  <c r="F50" i="54" s="1"/>
  <c r="H39" i="5"/>
  <c r="D52" i="15"/>
  <c r="D35" i="64"/>
  <c r="E35" i="64"/>
  <c r="D43" i="56"/>
  <c r="E40" i="38"/>
  <c r="F43" i="56"/>
  <c r="H43" i="7"/>
  <c r="D34" i="48"/>
  <c r="D33" i="48"/>
  <c r="D42" i="47"/>
  <c r="D54" i="48"/>
  <c r="D53" i="48"/>
  <c r="G12" i="41"/>
  <c r="D41" i="48"/>
  <c r="D42" i="48"/>
  <c r="G45" i="15"/>
  <c r="C14" i="48"/>
  <c r="C13" i="48"/>
  <c r="D30" i="13"/>
  <c r="D43" i="13" s="1"/>
  <c r="D16" i="24"/>
  <c r="D27" i="47"/>
  <c r="D48" i="38"/>
  <c r="R48" i="45"/>
  <c r="S35" i="45"/>
  <c r="D30" i="24"/>
  <c r="E20" i="13"/>
  <c r="E43" i="13" s="1"/>
  <c r="E10" i="64" s="1"/>
  <c r="F52" i="55"/>
  <c r="H12" i="41"/>
  <c r="F43" i="52"/>
  <c r="E49" i="37"/>
  <c r="D43" i="52"/>
  <c r="H22" i="15"/>
  <c r="H45" i="15" s="1"/>
  <c r="D22" i="52"/>
  <c r="D26" i="52" s="1"/>
  <c r="E45" i="54"/>
  <c r="E47" i="54" s="1"/>
  <c r="F10" i="52"/>
  <c r="D18" i="52"/>
  <c r="F47" i="52"/>
  <c r="D45" i="54"/>
  <c r="D47" i="54" s="1"/>
  <c r="D33" i="52"/>
  <c r="F28" i="52"/>
  <c r="D52" i="55"/>
  <c r="F26" i="52"/>
  <c r="D43" i="54"/>
  <c r="F45" i="54" l="1"/>
  <c r="F47" i="54" s="1"/>
  <c r="D23" i="48"/>
  <c r="D24" i="48"/>
  <c r="D54" i="54"/>
  <c r="F54" i="54" s="1"/>
  <c r="H43" i="5"/>
  <c r="D19" i="24"/>
  <c r="D78" i="64"/>
  <c r="E78" i="64" s="1"/>
  <c r="E74" i="64"/>
  <c r="D74" i="64"/>
  <c r="D53" i="54"/>
  <c r="F53" i="54" s="1"/>
  <c r="H42" i="5"/>
  <c r="L13" i="6"/>
  <c r="D13" i="11"/>
  <c r="D22" i="11" s="1"/>
  <c r="D38" i="11" s="1"/>
  <c r="D46" i="11" s="1"/>
  <c r="D53" i="11" s="1"/>
  <c r="D11" i="47" s="1"/>
  <c r="D18" i="47" s="1"/>
  <c r="C12" i="64"/>
  <c r="C50" i="64" s="1"/>
  <c r="C54" i="64" s="1"/>
  <c r="E12" i="11"/>
  <c r="D10" i="64"/>
  <c r="D52" i="54"/>
  <c r="F52" i="54" s="1"/>
  <c r="H41" i="5"/>
  <c r="G52" i="15"/>
  <c r="C21" i="64" s="1"/>
  <c r="E38" i="5"/>
  <c r="E44" i="5" s="1"/>
  <c r="E46" i="5" s="1"/>
  <c r="G23" i="6" s="1"/>
  <c r="C5" i="48"/>
  <c r="H52" i="15"/>
  <c r="D21" i="64" s="1"/>
  <c r="F38" i="5"/>
  <c r="F44" i="5" s="1"/>
  <c r="F46" i="5" s="1"/>
  <c r="H23" i="6" s="1"/>
  <c r="D43" i="47"/>
  <c r="E48" i="38"/>
  <c r="D12" i="64" s="1"/>
  <c r="D50" i="64" s="1"/>
  <c r="D54" i="64" s="1"/>
  <c r="F51" i="56"/>
  <c r="D14" i="48"/>
  <c r="D13" i="48"/>
  <c r="D43" i="24"/>
  <c r="D46" i="24" s="1"/>
  <c r="S48" i="45"/>
  <c r="S51" i="45" s="1"/>
  <c r="E46" i="13"/>
  <c r="C43" i="59"/>
  <c r="E3" i="60" s="1"/>
  <c r="D46" i="13"/>
  <c r="D49" i="52"/>
  <c r="D55" i="52" s="1"/>
  <c r="F33" i="52"/>
  <c r="D28" i="54"/>
  <c r="F18" i="52"/>
  <c r="D11" i="54"/>
  <c r="D51" i="56"/>
  <c r="D26" i="54"/>
  <c r="E9" i="60" l="1"/>
  <c r="E13" i="60" s="1"/>
  <c r="E33" i="60" s="1"/>
  <c r="E35" i="60" s="1"/>
  <c r="C44" i="59"/>
  <c r="D45" i="48"/>
  <c r="F22" i="11"/>
  <c r="F38" i="11" s="1"/>
  <c r="F46" i="11" s="1"/>
  <c r="F53" i="11" s="1"/>
  <c r="E12" i="64"/>
  <c r="E50" i="64" s="1"/>
  <c r="E54" i="64" s="1"/>
  <c r="D17" i="48"/>
  <c r="D18" i="48"/>
  <c r="E13" i="11"/>
  <c r="E22" i="11" s="1"/>
  <c r="E38" i="11" s="1"/>
  <c r="E46" i="11" s="1"/>
  <c r="E53" i="11" s="1"/>
  <c r="D46" i="48"/>
  <c r="H6" i="8"/>
  <c r="F49" i="52"/>
  <c r="D19" i="54"/>
  <c r="F11" i="54"/>
  <c r="F28" i="54"/>
  <c r="F33" i="54" s="1"/>
  <c r="D33" i="54"/>
  <c r="F55" i="52" l="1"/>
  <c r="E21" i="64" s="1"/>
  <c r="H38" i="5"/>
  <c r="H44" i="5" s="1"/>
  <c r="H46" i="5" s="1"/>
  <c r="J23" i="6" s="1"/>
  <c r="I23" i="6" s="1"/>
  <c r="D49" i="54"/>
  <c r="D56" i="54" s="1"/>
  <c r="E70" i="64" l="1"/>
  <c r="D70" i="64"/>
  <c r="H15" i="6"/>
  <c r="H19" i="6" s="1"/>
  <c r="D21" i="48" l="1"/>
  <c r="D22" i="48"/>
  <c r="H24" i="6"/>
  <c r="H25" i="6" l="1"/>
  <c r="H30" i="6" l="1"/>
  <c r="M10" i="62" l="1"/>
  <c r="N10" i="62" s="1"/>
  <c r="M11" i="62"/>
  <c r="N11" i="62" s="1"/>
  <c r="M12" i="62"/>
  <c r="N12" i="62" s="1"/>
  <c r="M13" i="62"/>
  <c r="N13" i="62" s="1"/>
  <c r="M14" i="62"/>
  <c r="N14" i="62"/>
  <c r="M15" i="62"/>
  <c r="N15" i="62" s="1"/>
  <c r="M16" i="62"/>
  <c r="N16" i="62" s="1"/>
  <c r="N17" i="62" l="1"/>
  <c r="N47" i="62" s="1"/>
  <c r="N53" i="62" s="1"/>
  <c r="G10" i="53"/>
  <c r="G11" i="53"/>
  <c r="E13" i="54"/>
  <c r="F13" i="54" s="1"/>
  <c r="G12" i="53"/>
  <c r="E14" i="54" s="1"/>
  <c r="F14" i="54" s="1"/>
  <c r="G13" i="53"/>
  <c r="E15" i="54" s="1"/>
  <c r="F15" i="54" s="1"/>
  <c r="G14" i="53"/>
  <c r="E16" i="54" s="1"/>
  <c r="F16" i="54" s="1"/>
  <c r="G15" i="53"/>
  <c r="E17" i="54" s="1"/>
  <c r="F17" i="54" s="1"/>
  <c r="G16" i="53"/>
  <c r="E18" i="54" s="1"/>
  <c r="F18" i="54" s="1"/>
  <c r="E17" i="53"/>
  <c r="G17" i="53" l="1"/>
  <c r="E12" i="54" l="1"/>
  <c r="E19" i="54" l="1"/>
  <c r="F12" i="54"/>
  <c r="F19" i="54" s="1"/>
  <c r="G19" i="53"/>
  <c r="G20" i="53"/>
  <c r="E22" i="54" s="1"/>
  <c r="F22" i="54" s="1"/>
  <c r="G21" i="53"/>
  <c r="E23" i="54" s="1"/>
  <c r="G22" i="53"/>
  <c r="E24" i="54" s="1"/>
  <c r="F24" i="54" s="1"/>
  <c r="G23" i="53"/>
  <c r="E25" i="54" s="1"/>
  <c r="F25" i="54" s="1"/>
  <c r="E24" i="53"/>
  <c r="E21" i="54"/>
  <c r="F21" i="54" s="1"/>
  <c r="G24" i="53" l="1"/>
  <c r="F23" i="54"/>
  <c r="F26" i="54" s="1"/>
  <c r="E26" i="54"/>
  <c r="J24" i="53"/>
  <c r="G33" i="53"/>
  <c r="E35" i="54" s="1"/>
  <c r="F35" i="54" s="1"/>
  <c r="G34" i="53"/>
  <c r="E36" i="54" s="1"/>
  <c r="F36" i="54" s="1"/>
  <c r="G35" i="53"/>
  <c r="E37" i="54" s="1"/>
  <c r="F37" i="54" s="1"/>
  <c r="G36" i="53"/>
  <c r="E38" i="54"/>
  <c r="F38" i="54" s="1"/>
  <c r="G37" i="53"/>
  <c r="E39" i="54" s="1"/>
  <c r="G38" i="53"/>
  <c r="E40" i="54" s="1"/>
  <c r="F40" i="54" s="1"/>
  <c r="G39" i="53"/>
  <c r="E41" i="54" s="1"/>
  <c r="F41" i="54" s="1"/>
  <c r="G40" i="53"/>
  <c r="E42" i="54" s="1"/>
  <c r="F42" i="54" s="1"/>
  <c r="E41" i="53"/>
  <c r="E42" i="53" s="1"/>
  <c r="E47" i="53" s="1"/>
  <c r="E54" i="53" s="1"/>
  <c r="G41" i="53" l="1"/>
  <c r="G42" i="53" s="1"/>
  <c r="G47" i="53" s="1"/>
  <c r="G54" i="53" s="1"/>
  <c r="E43" i="54"/>
  <c r="E49" i="54" s="1"/>
  <c r="E56" i="54" s="1"/>
  <c r="F39" i="54"/>
  <c r="F43" i="54" s="1"/>
  <c r="F49" i="54" s="1"/>
  <c r="F56" i="54" s="1"/>
  <c r="E10" i="54" s="1"/>
  <c r="J41" i="53"/>
  <c r="J42" i="53" s="1"/>
  <c r="J12" i="6" s="1"/>
  <c r="J15" i="6" s="1"/>
  <c r="G12" i="6" l="1"/>
  <c r="G15" i="6" s="1"/>
  <c r="G19" i="6" s="1"/>
  <c r="G24" i="6" s="1"/>
  <c r="G25" i="6" s="1"/>
  <c r="G30" i="6" s="1"/>
  <c r="D6" i="48" s="1"/>
  <c r="J47" i="53"/>
  <c r="J54" i="53" s="1"/>
  <c r="C22" i="64"/>
  <c r="D5" i="48" l="1"/>
  <c r="C23" i="64"/>
  <c r="D23" i="64"/>
  <c r="M12" i="6"/>
  <c r="M19" i="6" s="1"/>
  <c r="M23" i="6" s="1"/>
  <c r="L12" i="6"/>
  <c r="L19" i="6" s="1"/>
  <c r="L23" i="6" s="1"/>
  <c r="J19" i="6" l="1"/>
  <c r="D26" i="48" s="1"/>
  <c r="E22" i="64"/>
  <c r="E23" i="64" s="1"/>
  <c r="D72" i="64" s="1"/>
  <c r="D25" i="48" l="1"/>
  <c r="E72" i="64"/>
  <c r="I19" i="6"/>
  <c r="J24" i="6"/>
  <c r="I24" i="6" l="1"/>
  <c r="J25" i="6"/>
  <c r="I25" i="6" l="1"/>
  <c r="J30" i="6"/>
  <c r="I30" i="6" s="1"/>
  <c r="C17" i="64"/>
  <c r="D17" i="64"/>
  <c r="E17" i="64"/>
  <c r="C18" i="64"/>
  <c r="D18" i="64"/>
  <c r="E18" i="64"/>
  <c r="C29" i="64"/>
  <c r="D29" i="64"/>
  <c r="E29" i="64"/>
  <c r="C30" i="64"/>
  <c r="D30" i="64"/>
  <c r="E30" i="64"/>
  <c r="C34" i="64"/>
  <c r="D34" i="64"/>
  <c r="E34" i="64"/>
  <c r="C37" i="64"/>
  <c r="D37" i="64"/>
  <c r="E37" i="64"/>
  <c r="C46" i="64"/>
  <c r="D46" i="64"/>
  <c r="E46" i="64"/>
  <c r="C58" i="64"/>
  <c r="D58" i="64"/>
  <c r="E58" i="64"/>
  <c r="C60" i="64"/>
  <c r="D60" i="64"/>
  <c r="E60" i="64"/>
  <c r="C62" i="64"/>
  <c r="D62" i="64"/>
  <c r="E62" i="64"/>
  <c r="D76" i="64"/>
  <c r="E76" i="64"/>
</calcChain>
</file>

<file path=xl/sharedStrings.xml><?xml version="1.0" encoding="utf-8"?>
<sst xmlns="http://schemas.openxmlformats.org/spreadsheetml/2006/main" count="1867" uniqueCount="1084">
  <si>
    <t xml:space="preserve">Stockholders of each class shall be listed in the order of their holdings, beginning with the largest percent, and continuing until the 30 largest holdings are listed. If any such holder was a trustee or nominee for other persons held a beneficial interest in the securities, the name and address of each person with a beneficial interest shall be disclosed in a note, if known.  If any person with a beneficial interest in securities held by trustees or nominees under different trusts or other groupings, and the aggregate of such person's holdings would place him/her among the listed holders if he/she were the holder of record, the details of such holdings shall be disclosed in a note, if known. </t>
  </si>
  <si>
    <t>Accumulated Amortization - Intangible</t>
  </si>
  <si>
    <t>Net Assets and Other Debits:</t>
  </si>
  <si>
    <t xml:space="preserve">If the consideration given or received for any investment reported in the schedule was other than cash, provide a detailed explanation in a note. </t>
  </si>
  <si>
    <r>
      <t xml:space="preserve">For Each Account/Note Receivable or Note Payable, report </t>
    </r>
    <r>
      <rPr>
        <b/>
        <sz val="10"/>
        <color indexed="10"/>
        <rFont val="Arial"/>
        <family val="2"/>
      </rPr>
      <t>ALL</t>
    </r>
    <r>
      <rPr>
        <sz val="10"/>
        <color indexed="10"/>
        <rFont val="Arial"/>
        <family val="2"/>
      </rPr>
      <t xml:space="preserve"> Affiliated transactions.  For all Other transactions, list the ten (10) largest notes/accounts receivable and notes payable that exceed $10,000.</t>
    </r>
  </si>
  <si>
    <t xml:space="preserve">List the Name of Each Debtor and the Amount of monies owed to your company. Specify if the Debtor is an Officer, Director, or Employee, and provide the Title of such person. </t>
  </si>
  <si>
    <t>27.  DONATIONS OR PAYMENTS FOR SERVICE RENDERED BY PERSONS OTHER THAN EMPLOYEES</t>
  </si>
  <si>
    <r>
      <t xml:space="preserve">BUSINESS: Single-Line      </t>
    </r>
    <r>
      <rPr>
        <b/>
        <sz val="9"/>
        <color indexed="10"/>
        <rFont val="Arial"/>
        <family val="2"/>
      </rPr>
      <t>[KANSAS ONLY]</t>
    </r>
  </si>
  <si>
    <r>
      <t xml:space="preserve">BUSINESS: Single-Line      </t>
    </r>
    <r>
      <rPr>
        <b/>
        <sz val="9"/>
        <color indexed="10"/>
        <rFont val="Arial"/>
        <family val="2"/>
      </rPr>
      <t>[NON-KANSAS]</t>
    </r>
  </si>
  <si>
    <t>Total Residence Retail Lines</t>
  </si>
  <si>
    <t>All State Expenses: Company operates in states besides Kansas, but cannot readily identify Kansas specific expenses. Provide a 
detailed explanation as to why Kansas expense cannot be identified or allocated.</t>
  </si>
  <si>
    <r>
      <t xml:space="preserve">TIP:  </t>
    </r>
    <r>
      <rPr>
        <sz val="10"/>
        <color indexed="10"/>
        <rFont val="Arial"/>
        <family val="2"/>
      </rPr>
      <t xml:space="preserve">"Total Kansas" lines equals "Total Company" lines, assuming the company operates only within the state of Kansas. If the company has lines regulated by another state jurisdiction, the  company will need to populate the </t>
    </r>
    <r>
      <rPr>
        <u/>
        <sz val="10"/>
        <color indexed="10"/>
        <rFont val="Arial"/>
        <family val="2"/>
      </rPr>
      <t>NON-KANSAS lines</t>
    </r>
    <r>
      <rPr>
        <sz val="10"/>
        <color indexed="10"/>
        <rFont val="Arial"/>
        <family val="2"/>
      </rPr>
      <t xml:space="preserve"> to accurately report its information.  </t>
    </r>
    <r>
      <rPr>
        <b/>
        <sz val="10"/>
        <rFont val="Arial"/>
        <family val="2"/>
      </rPr>
      <t>For 911 Service Type:  B = Basic, D = Number Identification, E = Name, Address, and Identification Number, No = Not Available</t>
    </r>
  </si>
  <si>
    <t>NOTE: (1) Provide source reference of separations factor (i.e. NECA, Part 36 study, year, etc).</t>
  </si>
  <si>
    <r>
      <t xml:space="preserve">Intrastate Balance </t>
    </r>
    <r>
      <rPr>
        <b/>
        <sz val="10"/>
        <color indexed="10"/>
        <rFont val="Arial"/>
        <family val="2"/>
      </rPr>
      <t>[1]</t>
    </r>
  </si>
  <si>
    <r>
      <t xml:space="preserve">List </t>
    </r>
    <r>
      <rPr>
        <u/>
        <sz val="10"/>
        <color indexed="10"/>
        <rFont val="Arial"/>
        <family val="2"/>
      </rPr>
      <t>all</t>
    </r>
    <r>
      <rPr>
        <sz val="10"/>
        <color indexed="10"/>
        <rFont val="Arial"/>
        <family val="2"/>
      </rPr>
      <t xml:space="preserve"> material events, which have occurred subsequent to the end of the reporting year, but prior to the filing of this annual report, that had or will have an impact on the utility company.  For each event, describe the impact to the company's financial statements and/or financial condition.</t>
    </r>
  </si>
  <si>
    <r>
      <t xml:space="preserve">List </t>
    </r>
    <r>
      <rPr>
        <u/>
        <sz val="10"/>
        <color indexed="10"/>
        <rFont val="Arial"/>
        <family val="2"/>
      </rPr>
      <t>all</t>
    </r>
    <r>
      <rPr>
        <sz val="10"/>
        <color indexed="10"/>
        <rFont val="Arial"/>
        <family val="2"/>
      </rPr>
      <t xml:space="preserve"> corporate guaranties issued by the utility or its parent on behalf of any affiliated interests as defined by K.S.A. 66-1401.  For each guaranty, provide the name of the affiliate, the amount, and the terms, including the beginning and ending dates. Describe the effect the guaranty(ies) have on the financial condition of the utility company.</t>
    </r>
  </si>
  <si>
    <r>
      <t xml:space="preserve">List </t>
    </r>
    <r>
      <rPr>
        <u/>
        <sz val="10"/>
        <color indexed="10"/>
        <rFont val="Arial"/>
        <family val="2"/>
      </rPr>
      <t>all</t>
    </r>
    <r>
      <rPr>
        <sz val="10"/>
        <color indexed="10"/>
        <rFont val="Arial"/>
        <family val="2"/>
      </rPr>
      <t xml:space="preserve"> of the affiliates' (as defined by K.S.A. 66-1401) debt obligations that contain cross-default clauses, which link the affiliates' performance under the debt agreements to the utility and/or its parent.  For each debt obligation with a cross-default clause, provide the name of the affiliate, a concise description of its business operations, and a description of the debt obligation. Describe the impact the cross default clause(s) have on the financial condition of the utility company.</t>
    </r>
  </si>
  <si>
    <r>
      <t xml:space="preserve">List </t>
    </r>
    <r>
      <rPr>
        <u/>
        <sz val="10"/>
        <color indexed="10"/>
        <rFont val="Arial"/>
        <family val="2"/>
      </rPr>
      <t>all</t>
    </r>
    <r>
      <rPr>
        <sz val="10"/>
        <color indexed="10"/>
        <rFont val="Arial"/>
        <family val="2"/>
      </rPr>
      <t xml:space="preserve"> the Amounts Directly Assigned to the interstate or intrastate jurisdiction, and reflected in your company's Part 36 Separations Study. Include Investments, Accumulated Depreciation, Revenues, and Expenses Directly Assigned.</t>
    </r>
  </si>
  <si>
    <r>
      <t xml:space="preserve">Please check within the box if your company uses </t>
    </r>
    <r>
      <rPr>
        <b/>
        <u/>
        <sz val="10"/>
        <color indexed="10"/>
        <rFont val="Arial"/>
        <family val="2"/>
      </rPr>
      <t>ONLY</t>
    </r>
    <r>
      <rPr>
        <b/>
        <sz val="10"/>
        <color indexed="10"/>
        <rFont val="Arial"/>
        <family val="2"/>
      </rPr>
      <t xml:space="preserve"> Class B Accounts.</t>
    </r>
  </si>
  <si>
    <t>Point-to-point T-1 Service, or greater, available to schools and libraries (KSA 66-2005(e)(1)</t>
  </si>
  <si>
    <t>Exchange Service:</t>
  </si>
  <si>
    <t>Difference/Amount to Reconcile: (Line 1 minus Line 2)</t>
  </si>
  <si>
    <t>Other Kansas Revenue Not Reported to the KUSF: Describe:</t>
  </si>
  <si>
    <t>1.     Corporate Guaranties</t>
  </si>
  <si>
    <t>(1).     Subsequent Events</t>
  </si>
  <si>
    <t>2.     Cross Default Clauses</t>
  </si>
  <si>
    <t>. . . . . . . . . . . . .</t>
  </si>
  <si>
    <t xml:space="preserve">Patronage Capital Retained-Beginning of Year . . . . . . . . . . . . . . . . . . . . . . . .    </t>
  </si>
  <si>
    <t xml:space="preserve">            Net Income Transferred to Capital . . . . . . . . . . . . . . . . . . . . . . . . . . . . . .</t>
  </si>
  <si>
    <t>Plus:  Donated Capital . . . . . . . . . . . . . . . . . . . . . . . . . . . . . . . . . . . . . . . . . . .</t>
  </si>
  <si>
    <t xml:space="preserve">           Other Credits to Capital . . . . . . . . . . . . . . . . . . . . . . . . . . . . . . . . . . .</t>
  </si>
  <si>
    <t xml:space="preserve">Less:  Capital Credits Retired (Estates) . . . . . . . . . . . . . . . . . . . . . . . . . . . . . . . . . </t>
  </si>
  <si>
    <t xml:space="preserve">             Capital Credits Refunded/Distributed to Members . . . . . . . . . . . . .  . . . . . . . . </t>
  </si>
  <si>
    <t xml:space="preserve">             Capital Credits transferred to Donated Capital . . . . . . . . . . . . . . . . . . . . . </t>
  </si>
  <si>
    <t xml:space="preserve">             Other Debits to Patronage Capital . . . . . . . . . . . . . . . . . . . . .  . . . . . . . . </t>
  </si>
  <si>
    <t xml:space="preserve">Patronage Capital Retained-End of Year . . . . . . . . . . . . . . . . . . . . .  . . . . . . . . </t>
  </si>
  <si>
    <t>Work Columns</t>
  </si>
  <si>
    <t>Total Federal/State USF Support</t>
  </si>
  <si>
    <t xml:space="preserve"> NETWORK ACCESS &amp; L.D. SERVICE REVENUE</t>
  </si>
  <si>
    <t>UNIVERSAL SERVICE SUPPORT</t>
  </si>
  <si>
    <t>Uncollectible Revenue (Enter as Negative)</t>
  </si>
  <si>
    <t>Other States'</t>
  </si>
  <si>
    <t>Operations</t>
  </si>
  <si>
    <t>Non-Regulated</t>
  </si>
  <si>
    <t xml:space="preserve">1st Preceding </t>
  </si>
  <si>
    <t>2nd Preceding</t>
  </si>
  <si>
    <t>SCHEDULE 18</t>
  </si>
  <si>
    <t xml:space="preserve">Do Total Kansas Comparative Operating Revenues Equal Operating Revenues, Schedule 17? </t>
  </si>
  <si>
    <t>Total Kansas Regulated Operating Revenue</t>
  </si>
  <si>
    <t>Total Kansas Operating Revenue</t>
  </si>
  <si>
    <t>Number</t>
  </si>
  <si>
    <t>Jan-March</t>
  </si>
  <si>
    <t>April-June</t>
  </si>
  <si>
    <t>July-Sept.</t>
  </si>
  <si>
    <t>Oct-Dec.</t>
  </si>
  <si>
    <t xml:space="preserve">Support Mechanism  </t>
  </si>
  <si>
    <t>Payment</t>
  </si>
  <si>
    <t>Total HCL Support</t>
  </si>
  <si>
    <t>Total Safety-Valve Support</t>
  </si>
  <si>
    <t xml:space="preserve">Total Payments Received . . . . . . . . . . . . . . . . . . . . . . . . . . . . . . . . . . . . . . . . . . . . . . . . . . . . . . . . . . </t>
  </si>
  <si>
    <t xml:space="preserve">The FCC's high cost assistance program is administered by the National Exchange Carrier Association (NECA).  Provide the amounts of Federal High Cost Support, by type, recorded during the calendar year, the account the support was recorded in on the company's books, and the amount of payment received. For each quarter, list the support amounts. Disclose and list any adjustments (typically occur in October) in the separate "notes" section at the end of the page. </t>
  </si>
  <si>
    <t xml:space="preserve">19.  HIGH COST SUPPORT </t>
  </si>
  <si>
    <t>MOU with Cellular</t>
  </si>
  <si>
    <t>MOU# (Wireline)</t>
  </si>
  <si>
    <t xml:space="preserve">Total Company </t>
  </si>
  <si>
    <t>Adjustments (Enter as negative #s)</t>
  </si>
  <si>
    <t>Total Services (Account 6620.x)</t>
  </si>
  <si>
    <t>Amount of Construction Devoted to Replacement and/or Upgrading Plant (Included in Account 2003 &amp; 2004)</t>
  </si>
  <si>
    <t>Amount of Construction Devoted to Replacement of Storm Damaged Plant (Included in Account 2003 &amp; 2004)</t>
  </si>
  <si>
    <t>4.  CONSTRUCTION WORK IN PROGRESS BREAKDOWN (a)</t>
  </si>
  <si>
    <t>Amount of Construction Expected to Increase Revenue (Included in Account 2003 &amp; 2004) (b).</t>
  </si>
  <si>
    <t>Estimated Service Dates of Investment in Account 2004 Expected to Increase Revenues That Will Not Be Completed During the Following Accounting Year.</t>
  </si>
  <si>
    <t>Estimated Service Dates</t>
  </si>
  <si>
    <t xml:space="preserve"> Explanation of Entries in "Other Non-Regulated Assets (i.e. CPE property):  </t>
  </si>
  <si>
    <t>Description:</t>
  </si>
  <si>
    <t xml:space="preserve">Work Columns, </t>
  </si>
  <si>
    <t>18.  TOTAL KANSAS REGULATED COMPARATIVE OPERATING REVENUES</t>
  </si>
  <si>
    <t>Intrastate Separations Factors are typically NOT applied to the above listed categories as they are directly assigned to the appropriate jurisdiction. In the event that a category was not directly assigned between jurisdictions and the company applied a calculated intrastate separation factor, list the separation factor in the column and include an explanation of why the factor was applied and how it was derived:</t>
  </si>
  <si>
    <t>Include an additional explanation for all Account 7990 Entries:</t>
  </si>
  <si>
    <t>Net Income (After Ratemaking Differences, Including</t>
  </si>
  <si>
    <t>Does the REGULATED Telephone Plant in Service agree with the Balance Sheet?</t>
  </si>
  <si>
    <t>Total Telephone Plant In Service Accumulated Depreciation</t>
  </si>
  <si>
    <t>Goodwill -Amortization</t>
  </si>
  <si>
    <t>Total Kansas Telephone Plant Accumulated Depreciation</t>
  </si>
  <si>
    <t>Does Intrastate Accumulated Depreciation/Reserve agree with the balance sheet?</t>
  </si>
  <si>
    <t>( c)</t>
  </si>
  <si>
    <t xml:space="preserve">Total Information Orig/Termination </t>
  </si>
  <si>
    <t>A-2: Stock of Inactive Telephone Companies</t>
  </si>
  <si>
    <t>A-3:  Stock of Other Companies</t>
  </si>
  <si>
    <t>B:  Long-term securities owned</t>
  </si>
  <si>
    <t xml:space="preserve">C:  Investment advances </t>
  </si>
  <si>
    <t>D:  Other Stock/Securities/Investments, Etc. Include a subtotal for each "Other" Investment</t>
  </si>
  <si>
    <t xml:space="preserve">Classification and the total of each account shall be shown.  The aggregate of all cash deposits that individually total to less than $5,000 each may be shown as a balancing amount on the line immediately preceding the total of Account 1402.  </t>
  </si>
  <si>
    <t xml:space="preserve">An Inactive Company is one which has been absorbed into a controlling company, and does not operate property or administer its own financial affairs; if it maintains an organization, it does so only for purposes of complying with legal requirements and maintains title to property or franchises. </t>
  </si>
  <si>
    <t>(Include nominal interest rate and term when appropriate)</t>
  </si>
  <si>
    <t xml:space="preserve">NOTES:  </t>
  </si>
  <si>
    <t>VERIFICATION</t>
  </si>
  <si>
    <t>makes oath and says that</t>
  </si>
  <si>
    <t>OATH</t>
  </si>
  <si>
    <t>to and including</t>
  </si>
  <si>
    <t>My commission expires</t>
  </si>
  <si>
    <t>(Signature of affiant)</t>
  </si>
  <si>
    <t>Comm.</t>
  </si>
  <si>
    <t>Name of Director and</t>
  </si>
  <si>
    <t>Address (City and State)</t>
  </si>
  <si>
    <t>Fees Paid</t>
  </si>
  <si>
    <t>During Year</t>
  </si>
  <si>
    <t>1.  BOARD OF DIRECTORS</t>
  </si>
  <si>
    <t>Column (c) relates to board meetings only.</t>
  </si>
  <si>
    <t>Name of the Chairman of the Board</t>
  </si>
  <si>
    <t>Name of the Secretary (or Clerk) of the Board</t>
  </si>
  <si>
    <t>Number of meetings of board during the year</t>
  </si>
  <si>
    <t>Number of directors required to constitute a quorum</t>
  </si>
  <si>
    <t>State briefly the powers and duties of Executive Committee, if any:</t>
  </si>
  <si>
    <t>Class of Stock:  Common</t>
  </si>
  <si>
    <t>Name and Address (City and State) of Stockholder</t>
  </si>
  <si>
    <t>GENERAL INFORMATION AND IMPORTANT CHANGES DURING THE YEAR</t>
  </si>
  <si>
    <t>a.</t>
  </si>
  <si>
    <t>b.</t>
  </si>
  <si>
    <t>Date of Incorporation</t>
  </si>
  <si>
    <t>11.  OTHER ACCOUNTS RECEIVABLE - ACCOUNT 1190</t>
  </si>
  <si>
    <t>AMOUNT</t>
  </si>
  <si>
    <t>TOTAL</t>
  </si>
  <si>
    <t>12.  NOTES RECEIVABLE - ACCOUNT 1200</t>
  </si>
  <si>
    <t>DATES</t>
  </si>
  <si>
    <t>ISSUE</t>
  </si>
  <si>
    <t>MATURITY</t>
  </si>
  <si>
    <t>INTEREST</t>
  </si>
  <si>
    <t>RATE</t>
  </si>
  <si>
    <t>CURRENT</t>
  </si>
  <si>
    <t>BALANCE</t>
  </si>
  <si>
    <t xml:space="preserve">List and provide concise descriptions of each lease, contract, or other agreement/negotiation, with telephone companies, affiliated interests, or other third parties, entered into during the year. List the name of each party, the effective date of the agreement, time period of such agreement, and the annual revenue and/or expense associated with each agreement. Examples include: new toll or master agreements, negotiated labor contracts, building leases, franchise agreements, billing &amp; collection service agreements, etc.   </t>
  </si>
  <si>
    <r>
      <t xml:space="preserve">List </t>
    </r>
    <r>
      <rPr>
        <u/>
        <sz val="10"/>
        <color indexed="10"/>
        <rFont val="Arial"/>
        <family val="2"/>
      </rPr>
      <t>all</t>
    </r>
    <r>
      <rPr>
        <sz val="10"/>
        <color indexed="10"/>
        <rFont val="Arial"/>
        <family val="2"/>
      </rPr>
      <t xml:space="preserve"> material one time or unusual occurrences, which occurred during the reporting year, that had or will have an impact on the utility company.  For each occurrence, describe the impact it had or will have on the company's financial statements and/or financial condition. </t>
    </r>
  </si>
  <si>
    <t>Sub account</t>
  </si>
  <si>
    <t>13.  NOTES PAYABLE - ACCOUNT 4020</t>
  </si>
  <si>
    <t>IF ADDITIONAL SPACE IS NEEDED, USE SEPARATE SHEET.</t>
  </si>
  <si>
    <t>January</t>
  </si>
  <si>
    <t>February</t>
  </si>
  <si>
    <t>March</t>
  </si>
  <si>
    <t>9B. PLANT IN SERVICE ACCOUNTS</t>
  </si>
  <si>
    <t>Accumulated</t>
  </si>
  <si>
    <t>Depreciation -</t>
  </si>
  <si>
    <t>Net Plant -</t>
  </si>
  <si>
    <t>(KANSAS INTRASTATE REGULATED ONLY)</t>
  </si>
  <si>
    <t>Total Central Office</t>
  </si>
  <si>
    <t>Total Network Access and Long Distance Revenue</t>
  </si>
  <si>
    <t>per General Ledger</t>
  </si>
  <si>
    <t>Total Central Office Transmission Expense</t>
  </si>
  <si>
    <t>Radio System Expense</t>
  </si>
  <si>
    <t>Circuit Equipment Expense</t>
  </si>
  <si>
    <t>Total Marketing</t>
  </si>
  <si>
    <t>Product Management and Sales</t>
  </si>
  <si>
    <t>Product Advertising</t>
  </si>
  <si>
    <t>Retail Services</t>
  </si>
  <si>
    <t>Wholesale Services</t>
  </si>
  <si>
    <t>Factor</t>
  </si>
  <si>
    <t xml:space="preserve"> Explanation of Above Breakdown:  </t>
  </si>
  <si>
    <t>General Ledger</t>
  </si>
  <si>
    <t>Total Current Accounts &amp; Notes Payable</t>
  </si>
  <si>
    <t>Dec. 31</t>
  </si>
  <si>
    <t>Per General</t>
  </si>
  <si>
    <t>Company</t>
  </si>
  <si>
    <t>7.  COMPANY PLANT IN SERVICE ACCOUNTS - PER GENERAL LEDGER</t>
  </si>
  <si>
    <t>Of Year</t>
  </si>
  <si>
    <t>&amp;</t>
  </si>
  <si>
    <t>Transfers</t>
  </si>
  <si>
    <t>End</t>
  </si>
  <si>
    <t>Total Telephone Plant</t>
  </si>
  <si>
    <t>Telephone Plant under Const-Short Term</t>
  </si>
  <si>
    <t>Telephone Plant Adjustments</t>
  </si>
  <si>
    <t>Total Cable and Wire Facilities Assets</t>
  </si>
  <si>
    <t>Total Information Orig. Term. Assets</t>
  </si>
  <si>
    <t>Large Private Branch Exchange</t>
  </si>
  <si>
    <t>Public Telephone Terminal Equipment</t>
  </si>
  <si>
    <t>Total Central Office Assets</t>
  </si>
  <si>
    <t>Separations</t>
  </si>
  <si>
    <t>Factor (1)</t>
  </si>
  <si>
    <t>Amount Assigned to</t>
  </si>
  <si>
    <t>21C.  DIRECT ASSIGNMENTS</t>
  </si>
  <si>
    <t>Telephone Utility</t>
  </si>
  <si>
    <t>(Legal name of Respondent)</t>
  </si>
  <si>
    <t>(Effective Date of Name Change)</t>
  </si>
  <si>
    <t>(Address of Principal Business Office at End of Year)</t>
  </si>
  <si>
    <t>(Telephone, Including Area Code)</t>
  </si>
  <si>
    <t>(Federal Tax ID Number)</t>
  </si>
  <si>
    <t>(KCC Docket Approving Name Change)</t>
  </si>
  <si>
    <t>(Name of Primary Contact)</t>
  </si>
  <si>
    <t>(If Legal Entity Name Changed During Year, Previous Legal Name)</t>
  </si>
  <si>
    <t>This Excel Workbook was developed in a collaborative effort between Commission Staff and Incumbent LEC representatives.</t>
  </si>
  <si>
    <t xml:space="preserve">Commission Staff so that other members in industry can be made aware of the error. </t>
  </si>
  <si>
    <t>INSTRUCTIONS</t>
  </si>
  <si>
    <t>GENERAL TIPS FOR COMPLETING THE WORKSHEETS:</t>
  </si>
  <si>
    <t xml:space="preserve">1.  Every page header on the Annual Report is the same.  Please edit the header to incorporate your company's name by: </t>
  </si>
  <si>
    <t xml:space="preserve">     b. From the pull-down menu, select "File", then the "Page Setup" command. </t>
  </si>
  <si>
    <t xml:space="preserve">     c. Select "Header/Footer" in the "Page Setup" command. </t>
  </si>
  <si>
    <t xml:space="preserve">     d. Select the "Custom Header" button.  </t>
  </si>
  <si>
    <t xml:space="preserve">     f. Ungroup the worksheets. </t>
  </si>
  <si>
    <t>2.  The footers on each page are set up to print the name on the worksheet tab, with each worksheet tab name corresponding to the page number in the report. Please do not change the worksheet tab names or the page numbers will be incorrect.</t>
  </si>
  <si>
    <r>
      <t xml:space="preserve">     e. When the text appears, </t>
    </r>
    <r>
      <rPr>
        <b/>
        <sz val="10"/>
        <color indexed="10"/>
        <rFont val="Arial"/>
        <family val="2"/>
      </rPr>
      <t>REPLACE</t>
    </r>
    <r>
      <rPr>
        <sz val="10"/>
        <rFont val="Arial"/>
        <family val="2"/>
      </rPr>
      <t xml:space="preserve"> "Your Telephone Company, Inc." with your company's legal name. </t>
    </r>
  </si>
  <si>
    <t>[From Page 18, Schedule 17, Column (b)]</t>
  </si>
  <si>
    <r>
      <t xml:space="preserve">21B.  OPERATING EXPENSES - </t>
    </r>
    <r>
      <rPr>
        <b/>
        <u/>
        <sz val="12"/>
        <color indexed="10"/>
        <rFont val="Arial"/>
        <family val="2"/>
      </rPr>
      <t>KANSAS ONLY</t>
    </r>
  </si>
  <si>
    <t>Gross Operating Revenue from Kansas Intrastate Operations:</t>
  </si>
  <si>
    <r>
      <t xml:space="preserve">21B.  OPERATING EXPENSES </t>
    </r>
    <r>
      <rPr>
        <b/>
        <u/>
        <sz val="12"/>
        <color indexed="10"/>
        <rFont val="Arial"/>
        <family val="2"/>
      </rPr>
      <t>KANSAS ONLY</t>
    </r>
    <r>
      <rPr>
        <b/>
        <sz val="12"/>
        <rFont val="Arial"/>
        <family val="2"/>
      </rPr>
      <t xml:space="preserve"> (continued)</t>
    </r>
  </si>
  <si>
    <t>Place an asterisk (*) in column (c) if the item includes payments for materials furnished incidental to the service performed.</t>
  </si>
  <si>
    <t>Operator Services provided by:………</t>
  </si>
  <si>
    <t>Total Property, Plant, Equipment</t>
  </si>
  <si>
    <t>Accumulated Depreciation - Total Plant, Property, &amp; Equipment</t>
  </si>
  <si>
    <t>Accumulated Amortization - Capital Lease/Leasehold Improvements</t>
  </si>
  <si>
    <t>Total Accumulated Depreciation - Total Plant In-Service</t>
  </si>
  <si>
    <t>Non-Regulated Assets</t>
  </si>
  <si>
    <t>Total Net Assets and Other Debits (PVD Use Only)</t>
  </si>
  <si>
    <t>SCHEDULE 17</t>
  </si>
  <si>
    <t>Does Total Outstanding Long Term Debt equal Long Term Debt Schedule 5?</t>
  </si>
  <si>
    <t>If no difference</t>
  </si>
  <si>
    <t>Beginning of YR</t>
  </si>
  <si>
    <t>Does telephone plant in service agree with Schedule 3 balance sheet?</t>
  </si>
  <si>
    <t xml:space="preserve">Does Accumulated Depreciation/Reserve agree with Schedule 3 balance sheet? </t>
  </si>
  <si>
    <t>RECONCILIATION WITH KUSF REPORTED REVENUE</t>
  </si>
  <si>
    <r>
      <t>TIPS</t>
    </r>
    <r>
      <rPr>
        <sz val="10"/>
        <color indexed="10"/>
        <rFont val="Arial"/>
        <family val="2"/>
      </rPr>
      <t xml:space="preserve">:  Column </t>
    </r>
    <r>
      <rPr>
        <b/>
        <sz val="10"/>
        <color indexed="10"/>
        <rFont val="Arial"/>
        <family val="2"/>
      </rPr>
      <t>(d)</t>
    </r>
    <r>
      <rPr>
        <sz val="10"/>
        <color indexed="10"/>
        <rFont val="Arial"/>
        <family val="2"/>
      </rPr>
      <t xml:space="preserve"> should include the balance of amounts allocated and directly assigned to the intrastate jurisdiction.  Column </t>
    </r>
    <r>
      <rPr>
        <b/>
        <sz val="10"/>
        <color indexed="10"/>
        <rFont val="Arial"/>
        <family val="2"/>
      </rPr>
      <t>(b)</t>
    </r>
    <r>
      <rPr>
        <sz val="10"/>
        <color indexed="10"/>
        <rFont val="Arial"/>
        <family val="2"/>
      </rPr>
      <t xml:space="preserve">, "Regulated Balance End of Year" </t>
    </r>
    <r>
      <rPr>
        <u/>
        <sz val="10"/>
        <color indexed="10"/>
        <rFont val="Arial"/>
        <family val="2"/>
      </rPr>
      <t>will be updated automatically</t>
    </r>
    <r>
      <rPr>
        <sz val="10"/>
        <color indexed="10"/>
        <rFont val="Arial"/>
        <family val="2"/>
      </rPr>
      <t xml:space="preserve"> upon completion of Schedule 7, page 8.</t>
    </r>
  </si>
  <si>
    <r>
      <t xml:space="preserve">Separation Factor </t>
    </r>
    <r>
      <rPr>
        <b/>
        <sz val="10"/>
        <color indexed="10"/>
        <rFont val="Arial"/>
        <family val="2"/>
      </rPr>
      <t>[1]</t>
    </r>
  </si>
  <si>
    <r>
      <t>Factor</t>
    </r>
    <r>
      <rPr>
        <sz val="10"/>
        <color indexed="10"/>
        <rFont val="Arial"/>
        <family val="2"/>
      </rPr>
      <t xml:space="preserve"> </t>
    </r>
    <r>
      <rPr>
        <b/>
        <sz val="10"/>
        <color indexed="10"/>
        <rFont val="Arial"/>
        <family val="2"/>
      </rPr>
      <t>[1]</t>
    </r>
  </si>
  <si>
    <t>A-1:  Stock of Active Telephone Companies</t>
  </si>
  <si>
    <t>Column Automatically</t>
  </si>
  <si>
    <t>Populated</t>
  </si>
  <si>
    <t>( ) denotes loss</t>
  </si>
  <si>
    <r>
      <t xml:space="preserve">NOTES: </t>
    </r>
    <r>
      <rPr>
        <sz val="10"/>
        <rFont val="Arial"/>
        <family val="2"/>
      </rPr>
      <t xml:space="preserve"> </t>
    </r>
  </si>
  <si>
    <t>***PLEASE CHANGE AN ITEM OR ADD DESCRIPTIONS TO ACCURATELY REFLECT YOUR COMPANY'S OPERATIONS***</t>
  </si>
  <si>
    <t xml:space="preserve">     a. Select all of the numbered worksheet tabs by using your computer mouse while holding down the "CTRL" key. </t>
  </si>
  <si>
    <t xml:space="preserve">        (You do not need  to select the Instructions and Diagnostics tabs since these are not filed with the Commission) </t>
  </si>
  <si>
    <t xml:space="preserve">        The name should stay underlined.</t>
  </si>
  <si>
    <t>(Name/ Title of Officer)</t>
  </si>
  <si>
    <t xml:space="preserve">(Address for Corporate Books of Account) </t>
  </si>
  <si>
    <t xml:space="preserve">State of Incorporation </t>
  </si>
  <si>
    <t>Provide Name and title of officer having custody of the corporate books of account and address of office where the corporate books of account are kept.</t>
  </si>
  <si>
    <t>(Name(s) of Entity or Persons with Direct Control)</t>
  </si>
  <si>
    <t xml:space="preserve">(Address ) </t>
  </si>
  <si>
    <t>Means by which control was held (ownership of stock, common directors, etc.) and indicate the extent of control.</t>
  </si>
  <si>
    <t xml:space="preserve">Percent of Ownership/Control </t>
  </si>
  <si>
    <t>Method of Control (Stock, Common Ownership, Etc.)</t>
  </si>
  <si>
    <t>List each State, other than Kansas, in which the respondent operated during the calendar year.</t>
  </si>
  <si>
    <t>Entities Combined:</t>
  </si>
  <si>
    <t>Legal/Other Cites, References:</t>
  </si>
  <si>
    <t>Authorizing Governmental Agency(ies):</t>
  </si>
  <si>
    <t>Authorizing Order/Docket,/Other Approval</t>
  </si>
  <si>
    <t>c.</t>
  </si>
  <si>
    <t>d.</t>
  </si>
  <si>
    <t>Other Relevant Information:</t>
  </si>
  <si>
    <t>Name(s) Used During Year:</t>
  </si>
  <si>
    <t>Operations/Circumstances for Name Use:</t>
  </si>
  <si>
    <t>Agreement Description:</t>
  </si>
  <si>
    <t>Time Period</t>
  </si>
  <si>
    <t>Party(ies) to Agreement</t>
  </si>
  <si>
    <t>Total Assets and Other Debits</t>
  </si>
  <si>
    <t>Annual Revenue/Expense</t>
  </si>
  <si>
    <t>List any event, including facilities and services, that will impact the company's financial statements and/or financial condition.</t>
  </si>
  <si>
    <t>List the dates, length of time and the number of customers affected by telephone outages lasting longer than 24 hours and affecting more than 100 customers.</t>
  </si>
  <si>
    <t>List any authorized third-party agent/consultant that can be contacted regarding regulatory information.</t>
  </si>
  <si>
    <t>Agency Name</t>
  </si>
  <si>
    <t>Address</t>
  </si>
  <si>
    <t>Primary Contact:</t>
  </si>
  <si>
    <t>Phone Number:</t>
  </si>
  <si>
    <t>2.     STOCKHOLDERS</t>
  </si>
  <si>
    <t xml:space="preserve">For Account 1220: </t>
  </si>
  <si>
    <t xml:space="preserve">Separately identify and describe any materials and supplied included for (1) non-operating activities, and (2) non-regulated activities. </t>
  </si>
  <si>
    <t>April</t>
  </si>
  <si>
    <t>May</t>
  </si>
  <si>
    <t>June</t>
  </si>
  <si>
    <t>July</t>
  </si>
  <si>
    <t>August</t>
  </si>
  <si>
    <t>September</t>
  </si>
  <si>
    <t>October</t>
  </si>
  <si>
    <t>November</t>
  </si>
  <si>
    <t>December</t>
  </si>
  <si>
    <t>14.  ACCOUNTS PAYABLE (Account 4010)</t>
  </si>
  <si>
    <t xml:space="preserve">Total  </t>
  </si>
  <si>
    <t>Does retained earnings agree with the balance sheet?</t>
  </si>
  <si>
    <t>Email Address of Contact Person</t>
  </si>
  <si>
    <t>15.  EQUITY ACCOUNTS AND SUB - ACCOUNTS</t>
  </si>
  <si>
    <t>(Applicable to Stock Companies)</t>
  </si>
  <si>
    <t>Total Debits or Credits During Year</t>
  </si>
  <si>
    <t>Debits</t>
  </si>
  <si>
    <t>Credits</t>
  </si>
  <si>
    <t>End of</t>
  </si>
  <si>
    <t>Beginning</t>
  </si>
  <si>
    <t>Dividend Appropriations (applicable to Stock Companies)</t>
  </si>
  <si>
    <t>Dividend Appropriations</t>
  </si>
  <si>
    <t>. . . . . . . . . . . . . . . . .</t>
  </si>
  <si>
    <t>Intrastate Special Access</t>
  </si>
  <si>
    <t>Recorded</t>
  </si>
  <si>
    <t>Credited</t>
  </si>
  <si>
    <t>Amount of</t>
  </si>
  <si>
    <t>Unappropriated Retained Earnings (at end of Year)</t>
  </si>
  <si>
    <t>Intrastate</t>
  </si>
  <si>
    <t>Interlata</t>
  </si>
  <si>
    <t>Intralata</t>
  </si>
  <si>
    <t>Payment Amount</t>
  </si>
  <si>
    <t>Description/Nature of Service</t>
  </si>
  <si>
    <t>911 Service Type B, D, E</t>
  </si>
  <si>
    <t>RETAIL LINES:</t>
  </si>
  <si>
    <t>Annual Gross Kansas Intrastate Revenue</t>
  </si>
  <si>
    <t>Difference/Amount to Reconcile:</t>
  </si>
  <si>
    <t>RECONCILIATION OF AMOUNTS NOT ASSESSABLE FOR KUSF PURPOSES:</t>
  </si>
  <si>
    <t>LESS: Revenue Excluded From KUSF Assessment:</t>
  </si>
  <si>
    <t xml:space="preserve">Intrastate Uncollectible Revenue </t>
  </si>
  <si>
    <t xml:space="preserve">Pass-Through Revenues </t>
  </si>
  <si>
    <t>Irreconcilable Difference:</t>
  </si>
  <si>
    <t xml:space="preserve">I have examined the foregoing report; that to the best of my knowledge and belief, all information and statements of fact contained in the said report are true and the said report is a correct statement of the business and affairs of the above named respondent in respect to each and every matter set forth therein during the period:  </t>
  </si>
  <si>
    <t>(Notary Public)</t>
  </si>
  <si>
    <t>Interconnection</t>
  </si>
  <si>
    <t>Cellular</t>
  </si>
  <si>
    <t>Minutes of Use</t>
  </si>
  <si>
    <t>Total Access</t>
  </si>
  <si>
    <t>Notes to Balance Sheet:</t>
  </si>
  <si>
    <t xml:space="preserve"> Total Construction Work in Progress (Sum of the Above Should Agree With Account 2003 &amp; 2004)</t>
  </si>
  <si>
    <t>Interstate</t>
  </si>
  <si>
    <t>20.  ACCESS MINUTES OF USE (Switching MOU)</t>
  </si>
  <si>
    <t>21.  OPERATING EXPENSES</t>
  </si>
  <si>
    <t>Operating Expense Accounts</t>
  </si>
  <si>
    <t>PLANT SPECIFIC OPERATIONS EXPENSE</t>
  </si>
  <si>
    <t>Network Support Expenses</t>
  </si>
  <si>
    <t>Total Network Support Expense</t>
  </si>
  <si>
    <t>General Support Expenses</t>
  </si>
  <si>
    <t>Explanation</t>
  </si>
  <si>
    <t>Study</t>
  </si>
  <si>
    <t>Land and Building Expenses</t>
  </si>
  <si>
    <t>Furniture and Art Works Expense</t>
  </si>
  <si>
    <t>Office Equipment Expense</t>
  </si>
  <si>
    <t>General Purpose Computers Expense</t>
  </si>
  <si>
    <t>KCC REPORT DIAGNOSTIC</t>
  </si>
  <si>
    <t>SCHEDULE 3</t>
  </si>
  <si>
    <t>SCHEDULE 4</t>
  </si>
  <si>
    <t>SCHEDULE 15</t>
  </si>
  <si>
    <t>Does total construction in progress agree with the balance sheet?</t>
  </si>
  <si>
    <t>Ledger</t>
  </si>
  <si>
    <t>Year per</t>
  </si>
  <si>
    <t>General</t>
  </si>
  <si>
    <t>Balance End</t>
  </si>
  <si>
    <t>REGULATED</t>
  </si>
  <si>
    <t>ONLY</t>
  </si>
  <si>
    <t>Regulated</t>
  </si>
  <si>
    <t>Cash &amp; Equivalents</t>
  </si>
  <si>
    <t>Allowance for Doubtful Accounts</t>
  </si>
  <si>
    <t>1220-1</t>
  </si>
  <si>
    <t>1220-2</t>
  </si>
  <si>
    <t>Property Held for Sale or Lease</t>
  </si>
  <si>
    <t>Prepayments</t>
  </si>
  <si>
    <t>Telecommunications Plant Under Construction-Short Term</t>
  </si>
  <si>
    <t>Current Accounts &amp; Notes Payable</t>
  </si>
  <si>
    <t>Long Term Debt &amp; Funded Debt</t>
  </si>
  <si>
    <t>Net Deferred Tax Liability Adjustments</t>
  </si>
  <si>
    <t>Beginning of</t>
  </si>
  <si>
    <t>Only</t>
  </si>
  <si>
    <t xml:space="preserve">End of </t>
  </si>
  <si>
    <t>Year Ended</t>
  </si>
  <si>
    <t>Tools and Other Work Equipment</t>
  </si>
  <si>
    <t>Total Land &amp; Support Assets</t>
  </si>
  <si>
    <t>Total Central Office Switching</t>
  </si>
  <si>
    <t>Total Central Office Transmission</t>
  </si>
  <si>
    <t>Total Information Origination</t>
  </si>
  <si>
    <t>Total Cable and Wire Facilities</t>
  </si>
  <si>
    <t>Total Amortization Assets</t>
  </si>
  <si>
    <t>Added/</t>
  </si>
  <si>
    <t>(KANSAS REGULATED ONLY)</t>
  </si>
  <si>
    <t>9.  COMPANY ACCUMULATED DEPRECIATION BY ACCOUNT</t>
  </si>
  <si>
    <t>8. PLANT IN SERVICE ACCOUNTS</t>
  </si>
  <si>
    <t>Adjustments,</t>
  </si>
  <si>
    <t>Retirements</t>
  </si>
  <si>
    <t>Separated</t>
  </si>
  <si>
    <t>SCHEDULE 22</t>
  </si>
  <si>
    <t>Does the balance sheet assets equal liabilities and capital?</t>
  </si>
  <si>
    <t>Stock Companies:  Does total capital stock agree with the balance sheet?</t>
  </si>
  <si>
    <t>Cooperatives:  Does total members equity agree with the balance sheet?</t>
  </si>
  <si>
    <t>Total General Support Expenses</t>
  </si>
  <si>
    <t>Motor Vehicle Expense</t>
  </si>
  <si>
    <t>Aircraft Expense</t>
  </si>
  <si>
    <t>Special Purpose Vehicle Expense</t>
  </si>
  <si>
    <t>Eff. Date</t>
  </si>
  <si>
    <t>Central Office Switching Expenses</t>
  </si>
  <si>
    <t>Information/Origination/Termination Expenses</t>
  </si>
  <si>
    <t>Analog Electronic Expense</t>
  </si>
  <si>
    <t>Number of directors provided for by charter of by-laws, as amended. At EOY.</t>
  </si>
  <si>
    <t>28.</t>
  </si>
  <si>
    <t>29.</t>
  </si>
  <si>
    <t>30.</t>
  </si>
  <si>
    <r>
      <t>TIPS</t>
    </r>
    <r>
      <rPr>
        <sz val="10"/>
        <color indexed="10"/>
        <rFont val="Arial"/>
        <family val="2"/>
      </rPr>
      <t xml:space="preserve">:  </t>
    </r>
    <r>
      <rPr>
        <b/>
        <u/>
        <sz val="10"/>
        <color indexed="10"/>
        <rFont val="Arial"/>
        <family val="2"/>
      </rPr>
      <t>Only Column (e), "Recorded Annual Depreciation Rate" should need to be manually entered</t>
    </r>
    <r>
      <rPr>
        <sz val="10"/>
        <color indexed="10"/>
        <rFont val="Arial"/>
        <family val="2"/>
      </rPr>
      <t>. Links should automatically update the following:  Column (b) "Balance end of Year" from Schedule 8, column (d). Column (c), "Accumulated Depreciation-End of Year", from Schedule 9, Column (g).  Column (d) is formula driven.</t>
    </r>
  </si>
  <si>
    <r>
      <t xml:space="preserve">With respect to each account in this schedule in which there was an investment at any time during the year, </t>
    </r>
    <r>
      <rPr>
        <u/>
        <sz val="10"/>
        <color indexed="10"/>
        <rFont val="Arial"/>
        <family val="2"/>
      </rPr>
      <t>enter in column</t>
    </r>
    <r>
      <rPr>
        <b/>
        <u/>
        <sz val="10"/>
        <color indexed="10"/>
        <rFont val="Arial"/>
        <family val="2"/>
      </rPr>
      <t xml:space="preserve"> (b)</t>
    </r>
    <r>
      <rPr>
        <sz val="10"/>
        <rFont val="Arial"/>
        <family val="2"/>
      </rPr>
      <t xml:space="preserve"> the number and title of the account. List, separately, hereunder, the description of each security or other investment, for each of the following classifications, with symbols indicated in Column </t>
    </r>
    <r>
      <rPr>
        <b/>
        <sz val="10"/>
        <rFont val="Arial"/>
        <family val="2"/>
      </rPr>
      <t>(a)</t>
    </r>
    <r>
      <rPr>
        <sz val="10"/>
        <rFont val="Arial"/>
        <family val="2"/>
      </rPr>
      <t>:</t>
    </r>
  </si>
  <si>
    <t xml:space="preserve">Note:  Data for governmental securities in Account 1402 and all Class D / Other securities in Account 1160 may be combined with the total for each reported on a single line.  </t>
  </si>
  <si>
    <r>
      <t xml:space="preserve">The book cost of investments transferred from other accounts shall be reported in column </t>
    </r>
    <r>
      <rPr>
        <b/>
        <sz val="10"/>
        <rFont val="Arial"/>
        <family val="2"/>
      </rPr>
      <t>(d)</t>
    </r>
    <r>
      <rPr>
        <sz val="10"/>
        <rFont val="Arial"/>
        <family val="2"/>
      </rPr>
      <t xml:space="preserve">.  The book cost of investments transferred to other account, or the amount an investment was written down, shall be reported in column </t>
    </r>
    <r>
      <rPr>
        <b/>
        <sz val="10"/>
        <rFont val="Arial"/>
        <family val="2"/>
      </rPr>
      <t>(e)</t>
    </r>
    <r>
      <rPr>
        <sz val="10"/>
        <rFont val="Arial"/>
        <family val="2"/>
      </rPr>
      <t>.  All such entries shall be explained in notes.</t>
    </r>
  </si>
  <si>
    <r>
      <t xml:space="preserve">(Report column </t>
    </r>
    <r>
      <rPr>
        <b/>
        <sz val="9"/>
        <rFont val="Arial"/>
        <family val="2"/>
      </rPr>
      <t>(b)</t>
    </r>
    <r>
      <rPr>
        <sz val="9"/>
        <rFont val="Arial"/>
        <family val="2"/>
      </rPr>
      <t xml:space="preserve"> on cover page of KCC Annual Report)</t>
    </r>
  </si>
  <si>
    <r>
      <t>TIPS</t>
    </r>
    <r>
      <rPr>
        <sz val="10"/>
        <color indexed="10"/>
        <rFont val="Arial"/>
        <family val="2"/>
      </rPr>
      <t xml:space="preserve">:  If the company's "Total Company per General Ledger" data, Column </t>
    </r>
    <r>
      <rPr>
        <b/>
        <sz val="10"/>
        <color indexed="10"/>
        <rFont val="Arial"/>
        <family val="2"/>
      </rPr>
      <t>(b)</t>
    </r>
    <r>
      <rPr>
        <sz val="10"/>
        <color indexed="10"/>
        <rFont val="Arial"/>
        <family val="2"/>
      </rPr>
      <t xml:space="preserve"> includes multi-state operations or non-regulated operations, enter the applicable data in Column </t>
    </r>
    <r>
      <rPr>
        <b/>
        <sz val="10"/>
        <color indexed="10"/>
        <rFont val="Arial"/>
        <family val="2"/>
      </rPr>
      <t>(b)</t>
    </r>
    <r>
      <rPr>
        <sz val="10"/>
        <color indexed="10"/>
        <rFont val="Arial"/>
        <family val="2"/>
      </rPr>
      <t xml:space="preserve">. You will need to modify the formulas or use the separate work columns to remove the multi-state and/or non-regulated activity operational expenses to arrive at the "Total Kansas Regulated" amounts in Column </t>
    </r>
    <r>
      <rPr>
        <b/>
        <sz val="10"/>
        <color indexed="10"/>
        <rFont val="Arial"/>
        <family val="2"/>
      </rPr>
      <t>(c)</t>
    </r>
    <r>
      <rPr>
        <sz val="10"/>
        <color indexed="10"/>
        <rFont val="Arial"/>
        <family val="2"/>
      </rPr>
      <t xml:space="preserve">.  </t>
    </r>
  </si>
  <si>
    <r>
      <t>TIPS</t>
    </r>
    <r>
      <rPr>
        <sz val="10"/>
        <color indexed="10"/>
        <rFont val="Arial"/>
        <family val="2"/>
      </rPr>
      <t xml:space="preserve">:  </t>
    </r>
    <r>
      <rPr>
        <b/>
        <u/>
        <sz val="10"/>
        <color indexed="10"/>
        <rFont val="Arial"/>
        <family val="2"/>
      </rPr>
      <t>Only Column (c), "Intrastate Separations Factors" should need to be manually input.</t>
    </r>
    <r>
      <rPr>
        <sz val="10"/>
        <color indexed="10"/>
        <rFont val="Arial"/>
        <family val="2"/>
      </rPr>
      <t xml:space="preserve"> Column </t>
    </r>
    <r>
      <rPr>
        <b/>
        <sz val="10"/>
        <color indexed="10"/>
        <rFont val="Arial"/>
        <family val="2"/>
      </rPr>
      <t>(b)</t>
    </r>
    <r>
      <rPr>
        <sz val="10"/>
        <color indexed="10"/>
        <rFont val="Arial"/>
        <family val="2"/>
      </rPr>
      <t xml:space="preserve"> should update from Page 22, and Column </t>
    </r>
    <r>
      <rPr>
        <b/>
        <sz val="10"/>
        <color indexed="10"/>
        <rFont val="Arial"/>
        <family val="2"/>
      </rPr>
      <t>(d)</t>
    </r>
    <r>
      <rPr>
        <sz val="10"/>
        <color indexed="10"/>
        <rFont val="Arial"/>
        <family val="2"/>
      </rPr>
      <t xml:space="preserve"> is a multiplication formula.  </t>
    </r>
  </si>
  <si>
    <r>
      <t xml:space="preserve">COLUMN </t>
    </r>
    <r>
      <rPr>
        <b/>
        <sz val="10"/>
        <color indexed="10"/>
        <rFont val="Arial"/>
        <family val="2"/>
      </rPr>
      <t>(d)</t>
    </r>
    <r>
      <rPr>
        <sz val="10"/>
        <color indexed="10"/>
        <rFont val="Arial"/>
        <family val="2"/>
      </rPr>
      <t xml:space="preserve"> should include the balance of amounts allocated and directly assigned to the intrastate jurisdiction.</t>
    </r>
  </si>
  <si>
    <t>There are eighty columns across in Section 29.  A "Summary" is presented at the end.  If a company does not want to printout the entire spreadsheet, because not all columns are populated, they will need to adjust the print settings.</t>
  </si>
  <si>
    <t>Digital Electronic Expense</t>
  </si>
  <si>
    <t>Total Central Office Switching Expenses</t>
  </si>
  <si>
    <t>Operators System Expense</t>
  </si>
  <si>
    <t>Cable and Wire Facilities Expenses</t>
  </si>
  <si>
    <t>Station Apparatus Expense</t>
  </si>
  <si>
    <t>Large Private Branch Expense</t>
  </si>
  <si>
    <t>Public Telephone Terminal Equipment Expense</t>
  </si>
  <si>
    <t>Other Terminal Equipment Expense</t>
  </si>
  <si>
    <t>Total Inf./Orig./Termination Expenses</t>
  </si>
  <si>
    <t>Poles Expense</t>
  </si>
  <si>
    <t>Aerial Cable Expense</t>
  </si>
  <si>
    <t>Underground Cable Expense</t>
  </si>
  <si>
    <t>Buried Cable Expense</t>
  </si>
  <si>
    <t>Submarine Cable Expense</t>
  </si>
  <si>
    <r>
      <t>Non-Regulated Activities</t>
    </r>
    <r>
      <rPr>
        <sz val="10"/>
        <rFont val="Arial"/>
        <family val="2"/>
      </rPr>
      <t>:</t>
    </r>
  </si>
  <si>
    <r>
      <t>Non-Operating Activities</t>
    </r>
    <r>
      <rPr>
        <sz val="10"/>
        <rFont val="Arial"/>
        <family val="2"/>
      </rPr>
      <t>:</t>
    </r>
  </si>
  <si>
    <t>(TIP:  Complete Pages 17-23  as most cells are linked and will update automatically.  Net debit amounts should be shown as a negative number or included in parentheses)</t>
  </si>
  <si>
    <t>Total  Company</t>
  </si>
  <si>
    <t xml:space="preserve">Kansas </t>
  </si>
  <si>
    <r>
      <t xml:space="preserve">Official Lines      </t>
    </r>
    <r>
      <rPr>
        <b/>
        <sz val="9"/>
        <color indexed="10"/>
        <rFont val="Arial"/>
        <family val="2"/>
      </rPr>
      <t>[KANSAS ONLY]</t>
    </r>
  </si>
  <si>
    <r>
      <t xml:space="preserve">Official Lines     </t>
    </r>
    <r>
      <rPr>
        <b/>
        <sz val="9"/>
        <color indexed="10"/>
        <rFont val="Arial"/>
        <family val="2"/>
      </rPr>
      <t xml:space="preserve"> [NON-KANSAS]</t>
    </r>
  </si>
  <si>
    <r>
      <t xml:space="preserve">RES - 1-Party      </t>
    </r>
    <r>
      <rPr>
        <b/>
        <sz val="9"/>
        <color indexed="10"/>
        <rFont val="Arial"/>
        <family val="2"/>
      </rPr>
      <t>[KANSAS ONLY]</t>
    </r>
  </si>
  <si>
    <r>
      <t xml:space="preserve">RES - 1-Party      </t>
    </r>
    <r>
      <rPr>
        <b/>
        <sz val="9"/>
        <color indexed="10"/>
        <rFont val="Arial"/>
        <family val="2"/>
      </rPr>
      <t>[NON KANSAS]</t>
    </r>
  </si>
  <si>
    <t>Customer Owned Coin</t>
  </si>
  <si>
    <t>PBX Trunks</t>
  </si>
  <si>
    <r>
      <t xml:space="preserve">BUSINESS: Multi-Line        </t>
    </r>
    <r>
      <rPr>
        <b/>
        <sz val="9"/>
        <color indexed="10"/>
        <rFont val="Arial"/>
        <family val="2"/>
      </rPr>
      <t>[KANSAS ONLY]</t>
    </r>
  </si>
  <si>
    <r>
      <t xml:space="preserve">BUSINESS: Multi-Line        </t>
    </r>
    <r>
      <rPr>
        <b/>
        <sz val="9"/>
        <color indexed="10"/>
        <rFont val="Arial"/>
        <family val="2"/>
      </rPr>
      <t>[NON-KANSAS]</t>
    </r>
  </si>
  <si>
    <r>
      <t xml:space="preserve">Pay Stations     </t>
    </r>
    <r>
      <rPr>
        <b/>
        <sz val="9"/>
        <color indexed="10"/>
        <rFont val="Arial"/>
        <family val="2"/>
      </rPr>
      <t xml:space="preserve"> [KANSAS ONLY]</t>
    </r>
  </si>
  <si>
    <r>
      <t xml:space="preserve">Pay Stations      </t>
    </r>
    <r>
      <rPr>
        <b/>
        <sz val="9"/>
        <color indexed="10"/>
        <rFont val="Arial"/>
        <family val="2"/>
      </rPr>
      <t>[NON-KANSAS]</t>
    </r>
  </si>
  <si>
    <r>
      <t xml:space="preserve">Number of BBS lines in service      </t>
    </r>
    <r>
      <rPr>
        <b/>
        <sz val="9"/>
        <color indexed="10"/>
        <rFont val="Arial"/>
        <family val="2"/>
      </rPr>
      <t>[KANSAS ONLY]</t>
    </r>
  </si>
  <si>
    <r>
      <t xml:space="preserve">Number of BBS lines in service      </t>
    </r>
    <r>
      <rPr>
        <b/>
        <sz val="9"/>
        <color indexed="10"/>
        <rFont val="Arial"/>
        <family val="2"/>
      </rPr>
      <t>[NON KANSAS]</t>
    </r>
  </si>
  <si>
    <t>Total Business Retail Lines</t>
  </si>
  <si>
    <r>
      <t xml:space="preserve">Equal Access     </t>
    </r>
    <r>
      <rPr>
        <b/>
        <sz val="9"/>
        <color indexed="10"/>
        <rFont val="Arial"/>
        <family val="2"/>
      </rPr>
      <t>[Y] or [N]</t>
    </r>
  </si>
  <si>
    <r>
      <t xml:space="preserve">ISDN Service Available </t>
    </r>
    <r>
      <rPr>
        <b/>
        <sz val="9"/>
        <color indexed="10"/>
        <rFont val="Arial"/>
        <family val="2"/>
      </rPr>
      <t>[Y] or [N]</t>
    </r>
  </si>
  <si>
    <r>
      <t>% of Interoffice facilities on fiber</t>
    </r>
    <r>
      <rPr>
        <b/>
        <sz val="9"/>
        <color indexed="10"/>
        <rFont val="Arial"/>
        <family val="2"/>
      </rPr>
      <t xml:space="preserve"> [Y] or [N]</t>
    </r>
  </si>
  <si>
    <t>Intrabuilding Network Cable Expense</t>
  </si>
  <si>
    <t>Aerial Wire Expense</t>
  </si>
  <si>
    <t>Conduit Systems Expense</t>
  </si>
  <si>
    <t>Total Cable And Wire Facilities Expenses</t>
  </si>
  <si>
    <t>Total Plant Specific Operations Expense</t>
  </si>
  <si>
    <t>21.  OPERATING EXPENSES (continued)</t>
  </si>
  <si>
    <t>PLANT NONSPECIFIC OPERATIONS EXPENSE</t>
  </si>
  <si>
    <t>Other Property Plant and Equipment Expenses</t>
  </si>
  <si>
    <t>Property Held for Future Telecom. Use Expense</t>
  </si>
  <si>
    <t>Provisioning Expense</t>
  </si>
  <si>
    <t>Total Other Prop. Plant and Equip. Expenses</t>
  </si>
  <si>
    <t>Network Operations Expenses</t>
  </si>
  <si>
    <t>Total Network Operations Expenses</t>
  </si>
  <si>
    <t>Power Expense</t>
  </si>
  <si>
    <t>THIS PAGE</t>
  </si>
  <si>
    <t>INTENTIONALLY</t>
  </si>
  <si>
    <t>LEFT BLANK</t>
  </si>
  <si>
    <t>26.  EXPENSE MATRIX</t>
  </si>
  <si>
    <t>Expenses</t>
  </si>
  <si>
    <t>Salaries</t>
  </si>
  <si>
    <t>and</t>
  </si>
  <si>
    <t>Wages</t>
  </si>
  <si>
    <t>Pension</t>
  </si>
  <si>
    <t>Benefits</t>
  </si>
  <si>
    <t>Rents</t>
  </si>
  <si>
    <t>Name of Recipient</t>
  </si>
  <si>
    <t>Plant Specific Operations</t>
  </si>
  <si>
    <t>Plant Nonspecific Operations</t>
  </si>
  <si>
    <t>Customer Operations</t>
  </si>
  <si>
    <t>Corporate Operations</t>
  </si>
  <si>
    <t>Subtotal</t>
  </si>
  <si>
    <t>10.</t>
  </si>
  <si>
    <t>11.</t>
  </si>
  <si>
    <t>12.</t>
  </si>
  <si>
    <t>13.</t>
  </si>
  <si>
    <t>14.</t>
  </si>
  <si>
    <t>15.</t>
  </si>
  <si>
    <t>16.</t>
  </si>
  <si>
    <t>17.</t>
  </si>
  <si>
    <t>18.</t>
  </si>
  <si>
    <t>19.</t>
  </si>
  <si>
    <t>20.</t>
  </si>
  <si>
    <t>21.</t>
  </si>
  <si>
    <t>22.</t>
  </si>
  <si>
    <t>23.</t>
  </si>
  <si>
    <t>25.</t>
  </si>
  <si>
    <t>26.</t>
  </si>
  <si>
    <t>24.</t>
  </si>
  <si>
    <t>27.</t>
  </si>
  <si>
    <t>(f)</t>
  </si>
  <si>
    <t>END OF</t>
  </si>
  <si>
    <t>YEAR</t>
  </si>
  <si>
    <t>NAME OF CREDITOR</t>
  </si>
  <si>
    <t>(See note below)</t>
  </si>
  <si>
    <t>DESCRIPTION OF</t>
  </si>
  <si>
    <t>TRANSACTION</t>
  </si>
  <si>
    <t>(Give Type and Purpose)</t>
  </si>
  <si>
    <t>(From Schedule 21)</t>
  </si>
  <si>
    <r>
      <t>TIPS</t>
    </r>
    <r>
      <rPr>
        <sz val="10"/>
        <color indexed="10"/>
        <rFont val="Arial"/>
        <family val="2"/>
      </rPr>
      <t xml:space="preserve">:  </t>
    </r>
    <r>
      <rPr>
        <b/>
        <u/>
        <sz val="10"/>
        <color indexed="10"/>
        <rFont val="Arial"/>
        <family val="2"/>
      </rPr>
      <t>Only Column (a), (b) and (c) Salaries, Pension and Rents should need to be manually inputted</t>
    </r>
    <r>
      <rPr>
        <sz val="10"/>
        <color indexed="10"/>
        <rFont val="Arial"/>
        <family val="2"/>
      </rPr>
      <t xml:space="preserve">. Column (e) should update from Page 22, Schedule 21 and Column (d) is a multiplication formula.  </t>
    </r>
  </si>
  <si>
    <t>SUMMARY</t>
  </si>
  <si>
    <r>
      <t xml:space="preserve">Broadband Capable for Schools/Libraries </t>
    </r>
    <r>
      <rPr>
        <b/>
        <sz val="9"/>
        <color indexed="10"/>
        <rFont val="Arial"/>
        <family val="2"/>
      </rPr>
      <t>[Y]  or  [N]</t>
    </r>
  </si>
  <si>
    <r>
      <t>%</t>
    </r>
    <r>
      <rPr>
        <sz val="9"/>
        <rFont val="Arial"/>
        <family val="2"/>
      </rPr>
      <t xml:space="preserve"> of Broadband Available to Schools/Libraries?</t>
    </r>
  </si>
  <si>
    <r>
      <t>%</t>
    </r>
    <r>
      <rPr>
        <sz val="9"/>
        <rFont val="Arial"/>
        <family val="2"/>
      </rPr>
      <t xml:space="preserve"> of Total Retail Lines eligible for ISDN</t>
    </r>
  </si>
  <si>
    <r>
      <t>Kansas</t>
    </r>
    <r>
      <rPr>
        <u/>
        <sz val="9"/>
        <color indexed="10"/>
        <rFont val="Arial"/>
        <family val="2"/>
      </rPr>
      <t xml:space="preserve"> </t>
    </r>
    <r>
      <rPr>
        <b/>
        <u/>
        <sz val="9"/>
        <color indexed="10"/>
        <rFont val="Arial"/>
        <family val="2"/>
      </rPr>
      <t>Only</t>
    </r>
    <r>
      <rPr>
        <sz val="9"/>
        <rFont val="Arial"/>
        <family val="2"/>
      </rPr>
      <t xml:space="preserve"> Lines</t>
    </r>
  </si>
  <si>
    <t>Name of STP provider:…………………</t>
  </si>
  <si>
    <t>SCHEDULE 7</t>
  </si>
  <si>
    <t>Does total investments agree with balance sheet?</t>
  </si>
  <si>
    <t>SCHEDULE 9</t>
  </si>
  <si>
    <t>SCHEDULE 10</t>
  </si>
  <si>
    <t>Resold Business</t>
  </si>
  <si>
    <t>Resold Residence</t>
  </si>
  <si>
    <t>Resold Total</t>
  </si>
  <si>
    <t>ENHANCED SERVICES INFORMATION</t>
  </si>
  <si>
    <t>Investment this year:</t>
  </si>
  <si>
    <t>ISDN</t>
  </si>
  <si>
    <t>xDSL</t>
  </si>
  <si>
    <t>UNE Loops</t>
  </si>
  <si>
    <t>Less - Other States</t>
  </si>
  <si>
    <t>1.</t>
  </si>
  <si>
    <t>2.</t>
  </si>
  <si>
    <t>3.</t>
  </si>
  <si>
    <t>4.</t>
  </si>
  <si>
    <t>5.</t>
  </si>
  <si>
    <t>6.</t>
  </si>
  <si>
    <t>7.</t>
  </si>
  <si>
    <t>8.</t>
  </si>
  <si>
    <t>9.</t>
  </si>
  <si>
    <t>Network Administration Expense</t>
  </si>
  <si>
    <t>Testing Expense</t>
  </si>
  <si>
    <t>Plant Operations Administration Expense</t>
  </si>
  <si>
    <t>Engineering Expense</t>
  </si>
  <si>
    <t>Access Expense</t>
  </si>
  <si>
    <t>Total Depreciation and Amortization Expenses</t>
  </si>
  <si>
    <t>Depr. Expense--Telecom. Plant in Service</t>
  </si>
  <si>
    <t>Amortization of Extraordinary Retirements</t>
  </si>
  <si>
    <t>Depr. Expense--Prop. Held for Future Telecom</t>
  </si>
  <si>
    <t>Amortization Expense--Tangible</t>
  </si>
  <si>
    <t>Amortization Expense--Intangible</t>
  </si>
  <si>
    <t>Amortization Expense--Other</t>
  </si>
  <si>
    <t>Total Plant Nonspecific Operations Expense</t>
  </si>
  <si>
    <t>CUSTOMER OPERATIONS EXPENSE</t>
  </si>
  <si>
    <t>CORPORATE OPERATIONS EXPENSE</t>
  </si>
  <si>
    <t>Executive and Planning</t>
  </si>
  <si>
    <t>General and Administration</t>
  </si>
  <si>
    <t>Provision for Uncollectible Notes Receivable</t>
  </si>
  <si>
    <t>Total Corporate Operations Expenses</t>
  </si>
  <si>
    <t>TOTAL OPERATING EXPENSE</t>
  </si>
  <si>
    <t>Total Customer Operations Expense</t>
  </si>
  <si>
    <t>Other Rent Revenue</t>
  </si>
  <si>
    <t>Total Operating Revenue</t>
  </si>
  <si>
    <t>N/A</t>
  </si>
  <si>
    <t>1st Preceding</t>
  </si>
  <si>
    <t>Telecommunications Accounts Receivable</t>
  </si>
  <si>
    <t>Other Current Assets</t>
  </si>
  <si>
    <t>Investments in Affiliated Companies</t>
  </si>
  <si>
    <t>Unamortized Debt Issuance Expense</t>
  </si>
  <si>
    <t>Sinking Fund</t>
  </si>
  <si>
    <t>Deferred Maintenance and Retirements</t>
  </si>
  <si>
    <t>Other Jurisdictional Assets - Net</t>
  </si>
  <si>
    <t>Property, Plant &amp; Equipment</t>
  </si>
  <si>
    <t>Telecommunications Plant in Service</t>
  </si>
  <si>
    <t>Property Held for Future Telecommunication Use</t>
  </si>
  <si>
    <t>Telecommunications Plant Adjustment</t>
  </si>
  <si>
    <t>Goodwill</t>
  </si>
  <si>
    <t>Balance</t>
  </si>
  <si>
    <t>Acct.</t>
  </si>
  <si>
    <t>Account Title</t>
  </si>
  <si>
    <t>of Year</t>
  </si>
  <si>
    <t xml:space="preserve"> </t>
  </si>
  <si>
    <t>Description</t>
  </si>
  <si>
    <t>Month</t>
  </si>
  <si>
    <t>Year</t>
  </si>
  <si>
    <t>No.</t>
  </si>
  <si>
    <t>Current Liabilities</t>
  </si>
  <si>
    <t>Customers' Deposits</t>
  </si>
  <si>
    <t>Income Taxes - Accrued</t>
  </si>
  <si>
    <t>Other Taxes - Accrued</t>
  </si>
  <si>
    <t>Net Current Deferred Operating Income Taxes</t>
  </si>
  <si>
    <t>Other Current Liabilities</t>
  </si>
  <si>
    <t>Unamortized Operating Investment Tax Credits-Net</t>
  </si>
  <si>
    <r>
      <t xml:space="preserve">End User Revenue </t>
    </r>
    <r>
      <rPr>
        <b/>
        <sz val="10"/>
        <color indexed="10"/>
        <rFont val="Arial"/>
        <family val="2"/>
      </rPr>
      <t>Note (b)</t>
    </r>
  </si>
  <si>
    <t>Net Noncurrent Deferred Operating Income Taxes</t>
  </si>
  <si>
    <t>Other Jurisdictional Liabilities and Deferred Credits-Net</t>
  </si>
  <si>
    <t>Stockholders' Equity</t>
  </si>
  <si>
    <t>Capital Stock</t>
  </si>
  <si>
    <t>Additional Paid-in Capital</t>
  </si>
  <si>
    <t>Treasury Stock</t>
  </si>
  <si>
    <t>Other Capital</t>
  </si>
  <si>
    <t>Retained Earnings</t>
  </si>
  <si>
    <t>Total Liabilities and Other Credits</t>
  </si>
  <si>
    <t>TOTAL NUMBER OF SHARES</t>
  </si>
  <si>
    <t xml:space="preserve">Total </t>
  </si>
  <si>
    <t>Par</t>
  </si>
  <si>
    <t>Authorized</t>
  </si>
  <si>
    <t>Shares</t>
  </si>
  <si>
    <t>Earnings</t>
  </si>
  <si>
    <t>Issue</t>
  </si>
  <si>
    <t>Value</t>
  </si>
  <si>
    <t>Per Share</t>
  </si>
  <si>
    <t>Total</t>
  </si>
  <si>
    <t>Held</t>
  </si>
  <si>
    <t xml:space="preserve">Amount </t>
  </si>
  <si>
    <t>Amount</t>
  </si>
  <si>
    <t>Interest</t>
  </si>
  <si>
    <t>Maturity</t>
  </si>
  <si>
    <t>Outstanding</t>
  </si>
  <si>
    <t>Rate</t>
  </si>
  <si>
    <t>Total Long-Term Debt</t>
  </si>
  <si>
    <t>Line</t>
  </si>
  <si>
    <t>( a )</t>
  </si>
  <si>
    <t>End of Year</t>
  </si>
  <si>
    <t>Depreciation</t>
  </si>
  <si>
    <t>( f )</t>
  </si>
  <si>
    <t>Accounting</t>
  </si>
  <si>
    <t>2nd</t>
  </si>
  <si>
    <t>Line Title</t>
  </si>
  <si>
    <t>Year Ending</t>
  </si>
  <si>
    <t>Accounting Year</t>
  </si>
  <si>
    <t>INCOME</t>
  </si>
  <si>
    <t>Telephone Operating Income</t>
  </si>
  <si>
    <t>Operating Revenue</t>
  </si>
  <si>
    <t>Operating Expenses</t>
  </si>
  <si>
    <t>Other Operating Income &amp; Expenses - Net</t>
  </si>
  <si>
    <t>Operating Investment Tax Credits</t>
  </si>
  <si>
    <t>Federal Income Taxes - Operating</t>
  </si>
  <si>
    <t>State &amp; Local Income Taxes - Operating</t>
  </si>
  <si>
    <t>Other Operating Taxes</t>
  </si>
  <si>
    <t>Kansas Corporation Commission</t>
  </si>
  <si>
    <t>Provision for Deferred Operating Inc. Taxes - Net</t>
  </si>
  <si>
    <t xml:space="preserve">     </t>
  </si>
  <si>
    <t>Dividend Income</t>
  </si>
  <si>
    <t>Income from Sinking and Other Funds</t>
  </si>
  <si>
    <t xml:space="preserve">Allowance for Funds Used During Const. </t>
  </si>
  <si>
    <t>Gain or Loss from Disposition of Property</t>
  </si>
  <si>
    <t>Special Charges</t>
  </si>
  <si>
    <t>Fixed Charges</t>
  </si>
  <si>
    <t>Effect Of Jurisdictional Ratemaking Differences - Net</t>
  </si>
  <si>
    <t>Balance Transferred from Income Accounts</t>
  </si>
  <si>
    <t>Miscellaneous Credits to Retained Earnings</t>
  </si>
  <si>
    <t xml:space="preserve">     Total Credits</t>
  </si>
  <si>
    <t>Miscellaneous Debits to Retained Earnings</t>
  </si>
  <si>
    <t>Reservations of Retained Earnings</t>
  </si>
  <si>
    <t>Dividends Declared</t>
  </si>
  <si>
    <t xml:space="preserve">     Total Debits</t>
  </si>
  <si>
    <t>6112 to</t>
  </si>
  <si>
    <t>Plant Specific Operating Expense</t>
  </si>
  <si>
    <t>Depreciation and Amortization Expenses</t>
  </si>
  <si>
    <t>Depreciation Exp.-Prop. Held For Future Use</t>
  </si>
  <si>
    <t>Amortization Exp.-Tangible Property</t>
  </si>
  <si>
    <t>Amortization Exp.-Intangible Property</t>
  </si>
  <si>
    <t>Total Depreciation &amp; Amortization Expense</t>
  </si>
  <si>
    <t>6511 to</t>
  </si>
  <si>
    <t>Plant Nonspecific Operations Expense</t>
  </si>
  <si>
    <t>6611 to</t>
  </si>
  <si>
    <t>Customer &amp; Corporate Expenses</t>
  </si>
  <si>
    <t>LOCAL NETWORK SERVICE REVENUE</t>
  </si>
  <si>
    <t>Basic Area Revenue</t>
  </si>
  <si>
    <t>Cellular Mobile Service Revenue</t>
  </si>
  <si>
    <t>Local Private Line Revenue</t>
  </si>
  <si>
    <t>Other Local Exchange Revenue</t>
  </si>
  <si>
    <t>Directory Revenue</t>
  </si>
  <si>
    <t>Corporate Operations Revenue</t>
  </si>
  <si>
    <t>Uncollectible Revenue</t>
  </si>
  <si>
    <t xml:space="preserve">Plant </t>
  </si>
  <si>
    <t>Adjustments</t>
  </si>
  <si>
    <t>Retired</t>
  </si>
  <si>
    <t>General Support Assets</t>
  </si>
  <si>
    <t>Land</t>
  </si>
  <si>
    <t>Motor Vehicles</t>
  </si>
  <si>
    <t>Aircraft</t>
  </si>
  <si>
    <t>Buildings</t>
  </si>
  <si>
    <t>Furniture</t>
  </si>
  <si>
    <t>Office Equipment</t>
  </si>
  <si>
    <t>General Purpose Computers</t>
  </si>
  <si>
    <t>Central Office Assets</t>
  </si>
  <si>
    <t>Analog Electronic Switching</t>
  </si>
  <si>
    <t>Digital Electronic Switching</t>
  </si>
  <si>
    <t>Operator Systems</t>
  </si>
  <si>
    <t>Station Apparatus</t>
  </si>
  <si>
    <t>Aerial Cable</t>
  </si>
  <si>
    <t>Public Tele. Terminal Equip</t>
  </si>
  <si>
    <t>Other Terminal Equipment</t>
  </si>
  <si>
    <t>Cable and Wire Facilities Assets</t>
  </si>
  <si>
    <t>Poles</t>
  </si>
  <si>
    <t>Underground Cable</t>
  </si>
  <si>
    <t>Buried Cable</t>
  </si>
  <si>
    <t>Submarine Cable</t>
  </si>
  <si>
    <t>Intrabuilding Network Cable</t>
  </si>
  <si>
    <t>Aerial Wire</t>
  </si>
  <si>
    <t>Amortization Assets</t>
  </si>
  <si>
    <t>Capital Leases</t>
  </si>
  <si>
    <t>Leasehold Improvements</t>
  </si>
  <si>
    <t>Intangibles</t>
  </si>
  <si>
    <t>Total Telephone Plant In Service</t>
  </si>
  <si>
    <t>Kansas</t>
  </si>
  <si>
    <t>Total Kansas Telephone Plant</t>
  </si>
  <si>
    <t>MISCELLANEOUS REVENUE</t>
  </si>
  <si>
    <r>
      <t>only</t>
    </r>
    <r>
      <rPr>
        <sz val="10"/>
        <rFont val="Arial"/>
        <family val="2"/>
      </rPr>
      <t xml:space="preserve"> Revenues</t>
    </r>
  </si>
  <si>
    <r>
      <t>Kansas</t>
    </r>
    <r>
      <rPr>
        <sz val="10"/>
        <color indexed="10"/>
        <rFont val="Arial"/>
        <family val="2"/>
      </rPr>
      <t xml:space="preserve"> </t>
    </r>
    <r>
      <rPr>
        <sz val="10"/>
        <rFont val="Arial"/>
        <family val="2"/>
      </rPr>
      <t>Intrastate</t>
    </r>
  </si>
  <si>
    <t>UNCOLLECTIBLE REVENUE</t>
  </si>
  <si>
    <t>COMPANY ASSETS AND OTHER DEBITS</t>
  </si>
  <si>
    <t>3.  COMPARATIVE BALANCE SHEET</t>
  </si>
  <si>
    <t>Total Current Assets</t>
  </si>
  <si>
    <t>Materials and Supplies</t>
  </si>
  <si>
    <t>Current Assets</t>
  </si>
  <si>
    <t>Total Noncurrent Assets</t>
  </si>
  <si>
    <t>Investments in Nonaffiliated Companies</t>
  </si>
  <si>
    <t>Other Noncurrent Assets</t>
  </si>
  <si>
    <t>Gross Regulated Property, Plant &amp; Equipment</t>
  </si>
  <si>
    <t>DEPRECIATION and AMORTIZATION</t>
  </si>
  <si>
    <t>Total Depreciation and Amortization</t>
  </si>
  <si>
    <t>Accumulated Depreciation - Held for Future Use</t>
  </si>
  <si>
    <t>Total Assets and Other Debits (KCC Regulated)</t>
  </si>
  <si>
    <t>5.  COMPARATIVE BALANCE SHEET</t>
  </si>
  <si>
    <t>COMPANY LIABILITIES AND OTHER CREDITS</t>
  </si>
  <si>
    <t>Long Term Debt</t>
  </si>
  <si>
    <t>Other Liabilities and Deferred Credits</t>
  </si>
  <si>
    <t># of ISDN Lines in Service</t>
  </si>
  <si>
    <t xml:space="preserve">Customer Operations Expense </t>
  </si>
  <si>
    <t xml:space="preserve">Total Kansas </t>
  </si>
  <si>
    <t>Column (d) should include the balance of amounts allocated and directly assigned to the intrastate jurisdiction.</t>
  </si>
  <si>
    <t>SCHEDULE 23</t>
  </si>
  <si>
    <t>Does Depreciation &amp; Amortization Equal Total Depreciation Expense, Schedule 21?</t>
  </si>
  <si>
    <t>)</t>
  </si>
  <si>
    <t>he/she is</t>
  </si>
  <si>
    <t>In and for the State and County named above, this</t>
  </si>
  <si>
    <t>(Signature of officer authorized to administer oaths)</t>
  </si>
  <si>
    <t>Total Central Office Equipment</t>
  </si>
  <si>
    <t>Account or</t>
  </si>
  <si>
    <t>Total Other Liabilities and Deferred Credits</t>
  </si>
  <si>
    <t>Other Long Term Liabilities</t>
  </si>
  <si>
    <t>Total Stockholders' Equity</t>
  </si>
  <si>
    <t>6.  COMPARATIVE INCOME STATEMENT</t>
  </si>
  <si>
    <t>Operating Income *</t>
  </si>
  <si>
    <t>Total Operating Taxes</t>
  </si>
  <si>
    <t>Interest Income (including $ ___ interest charged to const.)</t>
  </si>
  <si>
    <t>Income Available for Fixed Charges *</t>
  </si>
  <si>
    <t>Total Interest &amp; Related Items</t>
  </si>
  <si>
    <t>Extraordinary Items)</t>
  </si>
  <si>
    <t>(Kansas Net Income excludes shaded items)</t>
  </si>
  <si>
    <t>Beg. of Year</t>
  </si>
  <si>
    <t>Circuit Equipment</t>
  </si>
  <si>
    <t>Radio Systems</t>
  </si>
  <si>
    <t>Information Orig./Term. Assets</t>
  </si>
  <si>
    <t>Customer Premises Wiring</t>
  </si>
  <si>
    <t>Large Private Branch Exchg.</t>
  </si>
  <si>
    <t>Conduit Systems</t>
  </si>
  <si>
    <t>Property Held for Future Tele. Use</t>
  </si>
  <si>
    <t>Tele. Plant under Const-Short Term</t>
  </si>
  <si>
    <t>Tele. Plant Adjustments</t>
  </si>
  <si>
    <t>Class</t>
  </si>
  <si>
    <t>(a)</t>
  </si>
  <si>
    <t>(b)</t>
  </si>
  <si>
    <t>Description of Investment</t>
  </si>
  <si>
    <t>Book Cost of</t>
  </si>
  <si>
    <t>Investments</t>
  </si>
  <si>
    <t>at Beginning</t>
  </si>
  <si>
    <t>of the Year</t>
  </si>
  <si>
    <t>(c)</t>
  </si>
  <si>
    <t>10.  INVESTMENTS (Accounts 1401, 1402, 1406, and 1160)</t>
  </si>
  <si>
    <t>10.  INVESTMENTS (Accounts 1401, 1402, 1406, and 1160) - (continued)</t>
  </si>
  <si>
    <t>Made During</t>
  </si>
  <si>
    <t>the Year</t>
  </si>
  <si>
    <t>(d)</t>
  </si>
  <si>
    <t>Disposed</t>
  </si>
  <si>
    <t>During the Year</t>
  </si>
  <si>
    <t>Book Cost</t>
  </si>
  <si>
    <t>(g)</t>
  </si>
  <si>
    <t>Shares of Stock</t>
  </si>
  <si>
    <t>or Face Amount</t>
  </si>
  <si>
    <t>(e)</t>
  </si>
  <si>
    <t>of Other</t>
  </si>
  <si>
    <t>(h)</t>
  </si>
  <si>
    <t>Gain</t>
  </si>
  <si>
    <t>(or Loss) from</t>
  </si>
  <si>
    <t>Interest or</t>
  </si>
  <si>
    <t>(i)</t>
  </si>
  <si>
    <t>Annual</t>
  </si>
  <si>
    <t>Date of</t>
  </si>
  <si>
    <t>16.  STOCK AND BOND SUMMATION</t>
  </si>
  <si>
    <t>17.  OPERATING REVENUES</t>
  </si>
  <si>
    <t>Total Kansas</t>
  </si>
  <si>
    <t>Revenue</t>
  </si>
  <si>
    <t>Total Company</t>
  </si>
  <si>
    <t>Kansas Only Revenues</t>
  </si>
  <si>
    <t>Extended Area Revenue</t>
  </si>
  <si>
    <t>Other Revenues</t>
  </si>
  <si>
    <t>Describe:</t>
  </si>
  <si>
    <t>Total Local Network Service Revenue</t>
  </si>
  <si>
    <t>Interstate Switched Access</t>
  </si>
  <si>
    <t>Interstate Special Access</t>
  </si>
  <si>
    <t>Intrastate Switched Access</t>
  </si>
  <si>
    <t>Long Distance Service Revenue</t>
  </si>
  <si>
    <t>UNE Revenue</t>
  </si>
  <si>
    <t>Other Miscellaneous Revenue (w/o KUSF)</t>
  </si>
  <si>
    <t>Carrier Billing &amp; Collections Revenue (Interstate)</t>
  </si>
  <si>
    <t>Carrier Billing &amp; Collections Revenue (Intrastate)</t>
  </si>
  <si>
    <t>Total Miscellaneous Revenues</t>
  </si>
  <si>
    <t>Total KCC Regulated Operating Revenue</t>
  </si>
  <si>
    <t>NETWORK ACCESS &amp; L.D. SERVICE</t>
  </si>
  <si>
    <t>22.  COMPARATIVE RETAINED EARNINGS</t>
  </si>
  <si>
    <t>(at beginning of year)</t>
  </si>
  <si>
    <t xml:space="preserve">Control    </t>
  </si>
  <si>
    <t xml:space="preserve">Multi-State Operations:    </t>
  </si>
  <si>
    <t xml:space="preserve">Consolidated or Merged Companies    </t>
  </si>
  <si>
    <t xml:space="preserve">Authorized Agent(s)/Consultant(s): </t>
  </si>
  <si>
    <t xml:space="preserve">Telephone Service Outages    </t>
  </si>
  <si>
    <t xml:space="preserve">Important Changes during the Year    </t>
  </si>
  <si>
    <t xml:space="preserve">Leases, Contracts, Agreements     </t>
  </si>
  <si>
    <t xml:space="preserve">Former Identity     </t>
  </si>
  <si>
    <t>Corporate Books of Account</t>
  </si>
  <si>
    <t>Ref. to Exec.</t>
  </si>
  <si>
    <t>Unappropriated Retained Earnings</t>
  </si>
  <si>
    <t>Depreciation Exp.-Telecommunications P.I.S.</t>
  </si>
  <si>
    <t>Amortization Exp.-Other</t>
  </si>
  <si>
    <t>Explain Entries in Acct. 6565:</t>
  </si>
  <si>
    <t>Total Operating Expenses</t>
  </si>
  <si>
    <t>Transfers, and</t>
  </si>
  <si>
    <t>to Income</t>
  </si>
  <si>
    <t>Dividends Credited</t>
  </si>
  <si>
    <t>THE YEAR</t>
  </si>
  <si>
    <t>INVESTMENTS AT END OF</t>
  </si>
  <si>
    <t>(Applicable to Cooperatives)</t>
  </si>
  <si>
    <t>Beginning of Year</t>
  </si>
  <si>
    <t>Equity Items</t>
  </si>
  <si>
    <t>(a)  Common Stock  . . . . . . . . . . . . . . . . . . . .</t>
  </si>
  <si>
    <t xml:space="preserve">(b)  Preferred Stock  . . . . . . . . . . . . . . . . . . . . </t>
  </si>
  <si>
    <t xml:space="preserve">(c)  Total  . . . . . . . . . . . . . . . . . . . . . . . . . . . . . . . </t>
  </si>
  <si>
    <t>(b)  Preferred Dividends . . . . . . . . . . . . . . . . . . . . . .</t>
  </si>
  <si>
    <t xml:space="preserve">Balance </t>
  </si>
  <si>
    <t xml:space="preserve">Beginning of </t>
  </si>
  <si>
    <t>Year Per</t>
  </si>
  <si>
    <t>(a)  Common Dividends . . . . . . . . . . . . . . . . . . .</t>
  </si>
  <si>
    <t>Outstanding Shares</t>
  </si>
  <si>
    <t>(net Treas.)</t>
  </si>
  <si>
    <t>Market</t>
  </si>
  <si>
    <t>Capital</t>
  </si>
  <si>
    <t>Stock</t>
  </si>
  <si>
    <t>Total Capital</t>
  </si>
  <si>
    <t>Long-Term</t>
  </si>
  <si>
    <t>Debt</t>
  </si>
  <si>
    <t>Held By</t>
  </si>
  <si>
    <t>Investors</t>
  </si>
  <si>
    <t>Interest Rate</t>
  </si>
  <si>
    <t>Describe</t>
  </si>
  <si>
    <t>Total Network Access &amp; Long Distance Service Revenue</t>
  </si>
  <si>
    <t>State KUSF Support</t>
  </si>
  <si>
    <t>Account or Sub-Account</t>
  </si>
  <si>
    <t>Payment Received</t>
  </si>
  <si>
    <t xml:space="preserve">  Circle one (See instructions page for this schedule at  front of annual report)</t>
  </si>
  <si>
    <t>Expense</t>
  </si>
  <si>
    <t>Notes:</t>
  </si>
  <si>
    <t>Other</t>
  </si>
  <si>
    <t xml:space="preserve">Name, Relationship, Title of Debtor </t>
  </si>
  <si>
    <t>Provide the Requested information for each Creditor.  If the creditor is an affiliated interest, an Officer, Director, or Employee, information should be disclosed in a note. (See Note Section below)</t>
  </si>
  <si>
    <t>2.     One Time / Unusual Occurrence</t>
  </si>
  <si>
    <t>Balance, End of Year</t>
  </si>
  <si>
    <t>Name of Affiliated Creditor</t>
  </si>
  <si>
    <t>Specified Maturity Date</t>
  </si>
  <si>
    <t>Grand Total-Accounts and Notes Payable</t>
  </si>
  <si>
    <t>for Kansas Exchanges/Wire Centers *</t>
  </si>
  <si>
    <r>
      <t xml:space="preserve">* If the company has cross-boundary customers regulated by the KCC, the associated minutes can be included.
  </t>
    </r>
    <r>
      <rPr>
        <b/>
        <sz val="10"/>
        <color indexed="10"/>
        <rFont val="Arial"/>
        <family val="2"/>
      </rPr>
      <t>Exclude MOU for exchanges located in other states in non-Kansas LATAs.</t>
    </r>
  </si>
  <si>
    <t>Kansas specific expenses:  Operating expenses are Kansas related since company operates only in Kansas or company operates in states besides Kansas, but has specifically identified and reported Kansas expenses.</t>
  </si>
  <si>
    <t>Multi-State operations: If company expenses (on a multi-state basis) are allocated to Kansas, specifically identify the allocated portion.</t>
  </si>
  <si>
    <t>For expense allocated to Kansas, provide the basis for such allocation (I.e. direct assignment, indirect, etc). Provide the allocation
percentage.</t>
  </si>
  <si>
    <t>)     SS:</t>
  </si>
  <si>
    <t xml:space="preserve">     'Subscribed and sworn to before me,  </t>
  </si>
  <si>
    <t xml:space="preserve">    day of</t>
  </si>
  <si>
    <t>(List the name of the affiant)</t>
  </si>
  <si>
    <t>2a.</t>
  </si>
  <si>
    <t>Investment 
Year End</t>
  </si>
  <si>
    <t>If the legal entity required to submit this Annual Report to the KCC is directly controlled by a corporation, individual(s), association, etc. at the end of the year, provide the name and address thereof. Please add additional lines as necessary.</t>
  </si>
  <si>
    <t>If, due to reorganization or other reasons, the respondent conducted any part of its business under a name(s) other than that listed in item 1 above, provide the name(s) under which such business was conducted and state the circumstances under which the other name(s) was used.</t>
  </si>
  <si>
    <t>List each person who was a member of the board of directors at any time during the year, indicating with an asterisk (*) in column (a) those directors who were members of the Executive Committee (if any), and by a double asterisk (**), the Chairman, if any, of that Committee, at the end of the year.</t>
  </si>
  <si>
    <t>Include General Accounting, Audit, Tax, Legal, Separations Study or Studies, Engineering, and other Services, as applicable.</t>
  </si>
  <si>
    <t>Non-regulated Operating Revenue (PVD use only)</t>
  </si>
  <si>
    <t>If the investment is associated with non-regulated service, please so indicate.</t>
  </si>
  <si>
    <t>Non-operating Plant</t>
  </si>
  <si>
    <t>Net Income (after Non-operating, Fixed Charges, and</t>
  </si>
  <si>
    <r>
      <t xml:space="preserve">Non-regulated Net Income </t>
    </r>
    <r>
      <rPr>
        <b/>
        <sz val="10"/>
        <rFont val="Arial"/>
        <family val="2"/>
      </rPr>
      <t>(b)</t>
    </r>
  </si>
  <si>
    <t>Non-regulated Net Income) *P.V.D. use only</t>
  </si>
  <si>
    <t>Non-operating Income and Expenses</t>
  </si>
  <si>
    <t>Other Non-operating Income</t>
  </si>
  <si>
    <t>Non-operating Income &amp; Expenses - Net</t>
  </si>
  <si>
    <t>Total Non-operating Taxes</t>
  </si>
  <si>
    <t>Total Non-operating Income &amp; Expenses</t>
  </si>
  <si>
    <t>Unamortized Non-operating Investment Tax Credits-Net</t>
  </si>
  <si>
    <t>Net Noncurrent Deferred Non-operating Income Taxes</t>
  </si>
  <si>
    <t>Net Current Deferred Non-operating Income Taxes</t>
  </si>
  <si>
    <t>Accumulated Depreciation - Non-operating</t>
  </si>
  <si>
    <t>Accumulated Depr. &amp; Amort. of Other Non-regulated Asset (Enter as Negative number)</t>
  </si>
  <si>
    <t>Net Non-regulated Assets (PVD Use Only)</t>
  </si>
  <si>
    <t>** Explain all entries in Other Non-regulated Assets (i.e. CPE property)</t>
  </si>
  <si>
    <t>Non-Current Assets</t>
  </si>
  <si>
    <t>Non-regulated Investments</t>
  </si>
  <si>
    <t>Name each company consolidated, merged, or otherwise combined with the respondent during the year.  Provide reference (citing chapter and section) to special or general laws, including all amendments, under which each was effected. When applicable, list governmental agency or agencies authorizing the combination, with specific reference to the order/docket or other instrument of authorization. In each case, provide the date the combination was legally effective.</t>
  </si>
  <si>
    <t/>
  </si>
  <si>
    <t>End User Revenue</t>
  </si>
  <si>
    <r>
      <t>The forgoing annual report</t>
    </r>
    <r>
      <rPr>
        <b/>
        <sz val="10"/>
        <color indexed="10"/>
        <rFont val="Times New Roman"/>
        <family val="1"/>
      </rPr>
      <t xml:space="preserve"> (if  being mailed)</t>
    </r>
    <r>
      <rPr>
        <sz val="10"/>
        <rFont val="Times New Roman"/>
        <family val="1"/>
      </rPr>
      <t xml:space="preserve"> must be verified by the oath of the President of chief officer of the company .  The oath required may be taken before any person authorized to administer an oath by the laws of the State in which the same is taken.
</t>
    </r>
    <r>
      <rPr>
        <b/>
        <sz val="11"/>
        <color indexed="10"/>
        <rFont val="Times New Roman"/>
        <family val="1"/>
      </rPr>
      <t xml:space="preserve">However, if e-filing the annual report the OATH is handled </t>
    </r>
    <r>
      <rPr>
        <b/>
        <u/>
        <sz val="11"/>
        <color indexed="10"/>
        <rFont val="Times New Roman"/>
        <family val="1"/>
      </rPr>
      <t>by placing /s/ with the Officer's name (see below).</t>
    </r>
  </si>
  <si>
    <r>
      <t xml:space="preserve">Total Loops </t>
    </r>
    <r>
      <rPr>
        <sz val="11"/>
        <rFont val="Arial"/>
        <family val="2"/>
      </rPr>
      <t>(Retail, Resale, UNE, &amp; Official)</t>
    </r>
  </si>
  <si>
    <r>
      <t>Wholesale Revenue (</t>
    </r>
    <r>
      <rPr>
        <sz val="9"/>
        <rFont val="Times New Roman"/>
        <family val="1"/>
      </rPr>
      <t>Sold to Other Carriers for Resale</t>
    </r>
    <r>
      <rPr>
        <sz val="10"/>
        <rFont val="Times New Roman"/>
        <family val="1"/>
      </rPr>
      <t>)</t>
    </r>
  </si>
  <si>
    <t>Billing &amp; Collections</t>
  </si>
  <si>
    <t>Access Services</t>
  </si>
  <si>
    <t>Percentage of Irreconcilable Difference of Total Revenues to Reconcile (line 12 / line 4)</t>
  </si>
  <si>
    <t>Total Exclusions:  (Line 5 thru Line 10)</t>
  </si>
  <si>
    <r>
      <t xml:space="preserve">Describe / Explain the Types of Revenues that make up the </t>
    </r>
    <r>
      <rPr>
        <b/>
        <i/>
        <sz val="10"/>
        <color indexed="10"/>
        <rFont val="Times New Roman"/>
        <family val="1"/>
      </rPr>
      <t>Irreconcilable Difference</t>
    </r>
    <r>
      <rPr>
        <b/>
        <sz val="10"/>
        <color indexed="10"/>
        <rFont val="Times New Roman"/>
        <family val="1"/>
      </rPr>
      <t xml:space="preserve"> [Line 12 Above] and explain why the Revenue Generated in Kansas was not Reported to the KUSF Administrator: </t>
    </r>
  </si>
  <si>
    <t xml:space="preserve">Total CAF - ICC &amp; ARC  </t>
  </si>
  <si>
    <r>
      <t xml:space="preserve">End User Revenue </t>
    </r>
    <r>
      <rPr>
        <b/>
        <sz val="10"/>
        <color indexed="10"/>
        <rFont val="Arial"/>
        <family val="2"/>
      </rPr>
      <t>(b)</t>
    </r>
  </si>
  <si>
    <r>
      <t xml:space="preserve">Interstate Special Access </t>
    </r>
    <r>
      <rPr>
        <b/>
        <sz val="10"/>
        <color indexed="10"/>
        <rFont val="Arial"/>
        <family val="2"/>
      </rPr>
      <t>(c)</t>
    </r>
  </si>
  <si>
    <r>
      <t xml:space="preserve">Intrastate Special Access </t>
    </r>
    <r>
      <rPr>
        <b/>
        <sz val="10"/>
        <color rgb="FFFF0000"/>
        <rFont val="Arial"/>
        <family val="2"/>
      </rPr>
      <t>(c)</t>
    </r>
  </si>
  <si>
    <t xml:space="preserve">(b) Subscriber Line Revenues (SLC) should be reported as "End User Revenues", account 5801 and not included in the "FUSF" support.                                                                                                                  </t>
  </si>
  <si>
    <t xml:space="preserve">(c) CAF - BLS Support should be removed and reported separately.                                                                                                             </t>
  </si>
  <si>
    <t>CAF ICC &amp; ARC Support</t>
  </si>
  <si>
    <r>
      <rPr>
        <b/>
        <sz val="10"/>
        <rFont val="Arial"/>
        <family val="2"/>
      </rPr>
      <t>TIPS</t>
    </r>
    <r>
      <rPr>
        <sz val="10"/>
        <rFont val="Arial"/>
        <family val="2"/>
      </rPr>
      <t xml:space="preserve">:  The formula in Column </t>
    </r>
    <r>
      <rPr>
        <b/>
        <sz val="10"/>
        <rFont val="Arial"/>
        <family val="2"/>
      </rPr>
      <t>(a</t>
    </r>
    <r>
      <rPr>
        <sz val="10"/>
        <rFont val="Arial"/>
        <family val="2"/>
      </rPr>
      <t xml:space="preserve">) assumes the "Total Company" revenues in Column </t>
    </r>
    <r>
      <rPr>
        <b/>
        <sz val="10"/>
        <rFont val="Arial"/>
        <family val="2"/>
      </rPr>
      <t>(c)</t>
    </r>
    <r>
      <rPr>
        <sz val="10"/>
        <rFont val="Arial"/>
        <family val="2"/>
      </rPr>
      <t xml:space="preserve"> were all earned within the state of Kansas.  Begin by entering data in Column </t>
    </r>
    <r>
      <rPr>
        <b/>
        <sz val="10"/>
        <rFont val="Arial"/>
        <family val="2"/>
      </rPr>
      <t>(c)</t>
    </r>
    <r>
      <rPr>
        <sz val="10"/>
        <rFont val="Arial"/>
        <family val="2"/>
      </rPr>
      <t xml:space="preserve">.  </t>
    </r>
    <r>
      <rPr>
        <sz val="10"/>
        <color indexed="10"/>
        <rFont val="Arial"/>
        <family val="2"/>
      </rPr>
      <t xml:space="preserve">Multi-State or Non-Regulated Operations Included in Column C:  If multi-state or non-regulated operational results are included in the "Total Company" balances in Column </t>
    </r>
    <r>
      <rPr>
        <b/>
        <sz val="10"/>
        <color indexed="10"/>
        <rFont val="Arial"/>
        <family val="2"/>
      </rPr>
      <t>(c)</t>
    </r>
    <r>
      <rPr>
        <sz val="10"/>
        <color indexed="10"/>
        <rFont val="Arial"/>
        <family val="2"/>
      </rPr>
      <t xml:space="preserve">, you may need to modify the formulas to remove such activity from columns </t>
    </r>
    <r>
      <rPr>
        <b/>
        <sz val="10"/>
        <color indexed="10"/>
        <rFont val="Arial"/>
        <family val="2"/>
      </rPr>
      <t>(a)</t>
    </r>
    <r>
      <rPr>
        <sz val="10"/>
        <color indexed="10"/>
        <rFont val="Arial"/>
        <family val="2"/>
      </rPr>
      <t xml:space="preserve"> and/or </t>
    </r>
    <r>
      <rPr>
        <b/>
        <sz val="10"/>
        <color indexed="10"/>
        <rFont val="Arial"/>
        <family val="2"/>
      </rPr>
      <t>(b)</t>
    </r>
    <r>
      <rPr>
        <sz val="10"/>
        <color indexed="10"/>
        <rFont val="Arial"/>
        <family val="2"/>
      </rPr>
      <t xml:space="preserve">, or use the "work columns".  </t>
    </r>
    <r>
      <rPr>
        <b/>
        <sz val="10"/>
        <color indexed="10"/>
        <rFont val="Arial"/>
        <family val="2"/>
      </rPr>
      <t xml:space="preserve">The cells for Federal and State Support Revenues will be populated automatically based on the Company completing page 20 first. </t>
    </r>
  </si>
  <si>
    <t xml:space="preserve">The cells for Federal and State Support Revenues will be populated automatically based on the Company completing page 20 first. </t>
  </si>
  <si>
    <t xml:space="preserve">Safety-Valve (SV) Support </t>
  </si>
  <si>
    <t>Percent of exchange customers to which Broadband is available</t>
  </si>
  <si>
    <t>Highest Broadband Speeds offered to Customers</t>
  </si>
  <si>
    <t>Lowest Broadband Speeds offered to Customers</t>
  </si>
  <si>
    <t>If no, difference</t>
  </si>
  <si>
    <t>Does Total Annual Interest equal Total Interest &amp; Related items, Schedule 6, Acct 7500?</t>
  </si>
  <si>
    <r>
      <t>Rural LECs:</t>
    </r>
    <r>
      <rPr>
        <sz val="10"/>
        <rFont val="Arial"/>
        <family val="2"/>
      </rPr>
      <t xml:space="preserve">  For Schedule 27, report for each item of $7,000 or more.  CenturyLink: </t>
    </r>
    <r>
      <rPr>
        <sz val="10"/>
        <rFont val="Arial"/>
        <family val="2"/>
      </rPr>
      <t xml:space="preserve">Report each item of $20,000 or more.  </t>
    </r>
  </si>
  <si>
    <r>
      <t>Report, for each service rendered (including materials furnished incidental to the service which are impracticable of separation) by recipient, and in total, the aggregate of all payments made during the year, where the aggregate of all such payments to the recipient was (</t>
    </r>
    <r>
      <rPr>
        <b/>
        <sz val="10"/>
        <rFont val="Arial"/>
        <family val="2"/>
      </rPr>
      <t>1-Rural LECs)</t>
    </r>
    <r>
      <rPr>
        <sz val="10"/>
        <rFont val="Arial"/>
        <family val="2"/>
      </rPr>
      <t xml:space="preserve"> </t>
    </r>
    <r>
      <rPr>
        <b/>
        <sz val="10"/>
        <rFont val="Arial"/>
        <family val="2"/>
      </rPr>
      <t>$7,000; (2-CenturyLink) $20,000</t>
    </r>
    <r>
      <rPr>
        <sz val="10"/>
        <rFont val="Arial"/>
        <family val="2"/>
      </rPr>
      <t xml:space="preserve"> or more, including fees, retainers, commissions, gifts, contributions, assessments, bonuses, subscriptions, expense allowances, or any other form of payment for service or as donations (except rents for property, taxes, utility services, traffic settlements, amounts paid for general services and licenses, accruals to trustees for pension and other employee benefit funds, and amounts paid for construction or maintenance of plant to persons (not an employee of the respondent). </t>
    </r>
  </si>
  <si>
    <t>[Do not include Uncollectible Revenue in Gross Revenue, line 1. It may be reported to the KUSF and reflected in line 2]</t>
  </si>
  <si>
    <t>[Federal/State Taxes, KUSF Assessment Collected from Customers, Franchise Fees, 911 Fees, Etc.]</t>
  </si>
  <si>
    <t xml:space="preserve">Federal USF Support: Legacy   A-CAM   CACM Support  </t>
  </si>
  <si>
    <t xml:space="preserve">CAF - ICC &amp; ARC </t>
  </si>
  <si>
    <t>CAF ICC &amp; ARC Revenue</t>
  </si>
  <si>
    <t>Company Name:</t>
  </si>
  <si>
    <t>Company Contact</t>
  </si>
  <si>
    <t>Regulatory Affiars Contact</t>
  </si>
  <si>
    <t>Assessment Contact</t>
  </si>
  <si>
    <t>Complaint Contact</t>
  </si>
  <si>
    <t>Legal Contact</t>
  </si>
  <si>
    <t>Consultant Contact</t>
  </si>
  <si>
    <t>No Change</t>
  </si>
  <si>
    <t>None</t>
  </si>
  <si>
    <t>1402.100 - Investments in Nonaffiliated Companies</t>
  </si>
  <si>
    <t>SUPPORT FOR  SCHEDULE 9 - COMPANY ACCUMULATED DEPRECIATION BY ACCOUNT</t>
  </si>
  <si>
    <t>BEGINNING BALANCE</t>
  </si>
  <si>
    <t>DEPRECIATION EXPENSE</t>
  </si>
  <si>
    <t>ENDING BALANCE</t>
  </si>
  <si>
    <t>GENERAL</t>
  </si>
  <si>
    <t>ADJUSTED</t>
  </si>
  <si>
    <t>NONREG</t>
  </si>
  <si>
    <t>LEDGER</t>
  </si>
  <si>
    <t>ADJUSTMENTS</t>
  </si>
  <si>
    <t>FOR DEPR</t>
  </si>
  <si>
    <t>EXPENSE</t>
  </si>
  <si>
    <t>Tele. Plant Under Const-Short Term</t>
  </si>
  <si>
    <t>Nonoperating Plant</t>
  </si>
  <si>
    <t>NOTE: (1) Provide source reference of separations factor (I.e. NECA, Part 36 study, year, etc).</t>
  </si>
  <si>
    <t xml:space="preserve"> *</t>
  </si>
  <si>
    <t>Net Income From Regulated Operations</t>
  </si>
  <si>
    <t xml:space="preserve">Cash Working Capital </t>
  </si>
  <si>
    <t xml:space="preserve">   Total Rate Base</t>
  </si>
  <si>
    <t>Total Regulated Operating Revenues</t>
  </si>
  <si>
    <t xml:space="preserve">   Total Regulated Operating Expense (Excluding Income Taxes)</t>
  </si>
  <si>
    <t xml:space="preserve">Operating Federal &amp; State Income Tax </t>
  </si>
  <si>
    <t>Other Operating Taxes-</t>
  </si>
  <si>
    <t xml:space="preserve">   Total Taxes and Other</t>
  </si>
  <si>
    <t>Rate Base</t>
  </si>
  <si>
    <t>Gross Telephone Plant In Service (Includes TPUC)</t>
  </si>
  <si>
    <t>Less:  Accumulated Depreciation (Enter as a negative)</t>
  </si>
  <si>
    <t>Net Telephone Plant In Service</t>
  </si>
  <si>
    <t>Misc. Rate Base Accounts</t>
  </si>
  <si>
    <t>Year End Capital Balances from Schedule 5</t>
  </si>
  <si>
    <t xml:space="preserve">Capital Balance </t>
  </si>
  <si>
    <t xml:space="preserve">Capital Percentage </t>
  </si>
  <si>
    <t xml:space="preserve">Stockholders Equity </t>
  </si>
  <si>
    <t xml:space="preserve">Total Long Term Capital </t>
  </si>
  <si>
    <t>CALCULATED RATE OF RETURN ON EQUITY</t>
  </si>
  <si>
    <t>Number of Access Lines - Retail (Sch. 29)</t>
  </si>
  <si>
    <t>Number of Access Lines - Resold (Sch. 29)</t>
  </si>
  <si>
    <t>ANNUAL</t>
  </si>
  <si>
    <t>MONTHLY</t>
  </si>
  <si>
    <t>Intrastate Gross Investment Per Access Line</t>
  </si>
  <si>
    <t>Intrastate Net Investment Per Line</t>
  </si>
  <si>
    <t>Intrastate Gross Revenues Per Access Line</t>
  </si>
  <si>
    <t>Intrastate Net Income Per Access Line</t>
  </si>
  <si>
    <t>KUSF Per Access Line</t>
  </si>
  <si>
    <t>Materials and Supplies (Sch. 3 )</t>
  </si>
  <si>
    <t>Deferred Income Taxes (Sch. 5)</t>
  </si>
  <si>
    <t>Customer Deposits (Sch. 5)</t>
  </si>
  <si>
    <t>RTB Stock (Enter Manually)</t>
  </si>
  <si>
    <t>Number of Access Lines - UNE (Sch.29)</t>
  </si>
  <si>
    <t>Federal High-Cost USF per Access Line</t>
  </si>
  <si>
    <t>24C.  CALCULATED INVESTMENT/INCOME PER RETAIL LINE</t>
  </si>
  <si>
    <t xml:space="preserve">Principal Company Address:    </t>
  </si>
  <si>
    <t xml:space="preserve">Principal Company Email Address:   </t>
  </si>
  <si>
    <t xml:space="preserve">Principal Company Phone Number:  </t>
  </si>
  <si>
    <t xml:space="preserve">Name &amp; Title:   </t>
  </si>
  <si>
    <t xml:space="preserve">To ensure the KCC has updated records, please provide your general company information and one contact for each of the categories listed below.  </t>
  </si>
  <si>
    <t xml:space="preserve">Email Address:   </t>
  </si>
  <si>
    <t xml:space="preserve">Phone Number:   </t>
  </si>
  <si>
    <t xml:space="preserve">Name &amp; Title:    </t>
  </si>
  <si>
    <t xml:space="preserve">Phone Number:  </t>
  </si>
  <si>
    <t xml:space="preserve">Email Address:  </t>
  </si>
  <si>
    <t>Cash Working Capital</t>
  </si>
  <si>
    <t>Total Operating Expenses (Excluding Any Taxes)</t>
  </si>
  <si>
    <t>Plus:  Other Operating Taxes</t>
  </si>
  <si>
    <t>Less:  Depreciation and Amortization Expenses</t>
  </si>
  <si>
    <t>Net Cash Expense before taxes</t>
  </si>
  <si>
    <t>Staff Adjusted Cash Working Capital for O&amp;M Operations    (15 days)</t>
  </si>
  <si>
    <t xml:space="preserve">Interest Expense </t>
  </si>
  <si>
    <t xml:space="preserve">Rate Base </t>
  </si>
  <si>
    <t xml:space="preserve">Multiplied by Average Cost of Debt </t>
  </si>
  <si>
    <t xml:space="preserve">Less:  Calculated Interest Expense on Long Term Debt </t>
  </si>
  <si>
    <t xml:space="preserve">Equals Calculated Interest Expense </t>
  </si>
  <si>
    <t>Equity Portion of Rate Base for ROE Test (Lower of Actual Equity % or 60%)</t>
  </si>
  <si>
    <t>Plus:  Federal Income Taxes</t>
  </si>
  <si>
    <t>Plus:  State Income Taxes</t>
  </si>
  <si>
    <t xml:space="preserve">Plus:  Calculated Interest Expense </t>
  </si>
  <si>
    <t>Equals:  Total Cash Expenses</t>
  </si>
  <si>
    <t xml:space="preserve">  (Total Cash Expense * .041096)   (15 days / 365 days)</t>
  </si>
  <si>
    <t xml:space="preserve">Multiplied by Greater of Actual Percentage of LTD or 40% </t>
  </si>
  <si>
    <t>24. CALCULATED RETURN ON EQUITY</t>
  </si>
  <si>
    <r>
      <rPr>
        <b/>
        <sz val="10"/>
        <rFont val="Arial"/>
        <family val="2"/>
      </rPr>
      <t>The workbook contains numerous formulas</t>
    </r>
    <r>
      <rPr>
        <b/>
        <sz val="10"/>
        <color indexed="10"/>
        <rFont val="Arial"/>
        <family val="2"/>
      </rPr>
      <t>.</t>
    </r>
    <r>
      <rPr>
        <sz val="10"/>
        <rFont val="Arial"/>
        <family val="2"/>
      </rPr>
      <t xml:space="preserve">  </t>
    </r>
    <r>
      <rPr>
        <b/>
        <sz val="10"/>
        <color rgb="FFFF0000"/>
        <rFont val="Arial"/>
        <family val="2"/>
      </rPr>
      <t xml:space="preserve">If you become aware of an error within any formula or link, please notify </t>
    </r>
  </si>
  <si>
    <r>
      <t xml:space="preserve">3.  The workbook contains numerous formulas, which are typically represented by a "-" in a cell. </t>
    </r>
    <r>
      <rPr>
        <u/>
        <sz val="10"/>
        <rFont val="Arial"/>
        <family val="2"/>
      </rPr>
      <t>The formulas should save time and help to ensure accurate calculations.</t>
    </r>
    <r>
      <rPr>
        <sz val="10"/>
        <rFont val="Arial"/>
        <family val="2"/>
      </rPr>
      <t xml:space="preserve"> Please double check to ensure a formula or link is correct. </t>
    </r>
    <r>
      <rPr>
        <b/>
        <sz val="10"/>
        <color indexed="10"/>
        <rFont val="Arial"/>
        <family val="2"/>
      </rPr>
      <t xml:space="preserve">Also, please check your work as some cells require a number to be input as a negative number. You may need to create a formula or manually enter numbers where appropriate, including any amounts assigned or allocated to the INTRASTATE jurisdiction. </t>
    </r>
  </si>
  <si>
    <r>
      <t xml:space="preserve">4. The formulas are based on the </t>
    </r>
    <r>
      <rPr>
        <sz val="10"/>
        <color indexed="10"/>
        <rFont val="Arial"/>
        <family val="2"/>
      </rPr>
      <t xml:space="preserve">assumption that the company operates </t>
    </r>
    <r>
      <rPr>
        <u/>
        <sz val="10"/>
        <color indexed="10"/>
        <rFont val="Arial"/>
        <family val="2"/>
      </rPr>
      <t>ONLY</t>
    </r>
    <r>
      <rPr>
        <sz val="10"/>
        <color indexed="10"/>
        <rFont val="Arial"/>
        <family val="2"/>
      </rPr>
      <t xml:space="preserve"> within the state of Kansas.</t>
    </r>
    <r>
      <rPr>
        <sz val="10"/>
        <rFont val="Arial"/>
        <family val="2"/>
      </rPr>
      <t xml:space="preserve">  In addition, it is assumed that all non-regulated activity has been removed from the listed accounts, with exception of those accounts identified as non-regulated. </t>
    </r>
    <r>
      <rPr>
        <sz val="10"/>
        <color indexed="10"/>
        <rFont val="Arial"/>
        <family val="2"/>
      </rPr>
      <t xml:space="preserve">If your company has multi-state operations or has non-regulated activity intermixed with regulated activity, you may need to make changes to formulas or other amounts to correctly report your company's operational results. </t>
    </r>
    <r>
      <rPr>
        <b/>
        <sz val="10"/>
        <color indexed="10"/>
        <rFont val="Arial"/>
        <family val="2"/>
      </rPr>
      <t xml:space="preserve">You may need to create a formula or manually enter numbers where appropriate, including any amounts assigned or allocated to the INTRASTATE jurisdiction. </t>
    </r>
  </si>
  <si>
    <t xml:space="preserve">State </t>
  </si>
  <si>
    <t xml:space="preserve">County </t>
  </si>
  <si>
    <t>(List exact legal title and name of the respondent)</t>
  </si>
  <si>
    <t>(Day)</t>
  </si>
  <si>
    <t>(Month / Year)</t>
  </si>
  <si>
    <t>(Month, Day, Year)</t>
  </si>
  <si>
    <t xml:space="preserve">[1]  Provide source of intrastate separations factors (i.e. Part 36 study, year of study, etc.):                                                  </t>
  </si>
  <si>
    <t xml:space="preserve">[1]  Provide source of intrastate separations factors (i.e. Part 36 study, year of study, etc.):                                                         </t>
  </si>
  <si>
    <t xml:space="preserve">[1]  Provide source of intrastate separations factors (i.e. Part 36 study, year of study, etc.):                                                                  </t>
  </si>
  <si>
    <t>CAF Broadband Loop Only Support</t>
  </si>
  <si>
    <t>CAF BLS (f/k/a ICLS / IAS)</t>
  </si>
  <si>
    <t>CAF BLS (f/k/a ICLS/ IAS) (c)</t>
  </si>
  <si>
    <t>NOTES:
(b) Subscriber Line Revenues (SLC) should be reported as "End User Revenues", account 5801 and not included in the "FUSF" support.
(c ) Separately report CAF BLS support for Broadband Loops and the support to replace ICLS/IAS.</t>
  </si>
  <si>
    <t>Total CAF Broadband Loop Only Support</t>
  </si>
  <si>
    <t xml:space="preserve">CAF - Broadband Loop Only Support </t>
  </si>
  <si>
    <t>Total CAF BLS (f/k/a ICLS / IAS)</t>
  </si>
  <si>
    <r>
      <t xml:space="preserve">NOTE: [1] Provide source of intrastate separations factors (i.e. Part 36 study, year of study, etc.):  </t>
    </r>
    <r>
      <rPr>
        <sz val="10"/>
        <color indexed="12"/>
        <rFont val="Arial"/>
        <family val="2"/>
      </rPr>
      <t xml:space="preserve">
</t>
    </r>
  </si>
  <si>
    <t>Calculations should occur automatically due to formulas, limiting any manual input.  Verify all intrastate regulated information is provided and accurate. Staff will review any "error" or "ref" errors, which may occur if a company does not have debt or debt identified for a column. Due to circular references in this Schedule, the “Enable Iterative Calculations” is enabled. Please verify it is enabled before filing by checking: File menu, Options, Formulas, Enable Iterative Calculations.</t>
  </si>
  <si>
    <t xml:space="preserve">7.  When entering text, using ALL CAPS or starting your response with "Response" will help differentiate the responses from the form. </t>
  </si>
  <si>
    <r>
      <t xml:space="preserve">8.  Each page is set up to print on one sheet of paper.  Please note that page 32 "Access Lines by Class of Service of each Exchange" is one long spreadsheet; ending with a summary page.  </t>
    </r>
    <r>
      <rPr>
        <sz val="10"/>
        <color indexed="10"/>
        <rFont val="Arial"/>
        <family val="2"/>
      </rPr>
      <t xml:space="preserve">Populate the appropriate number of columns deleting any unnecessary columns up to the summary.  Adjust your print setting as necessary to ensure that the page prints appropriately. </t>
    </r>
  </si>
  <si>
    <t>9.                             If you would like to electronically file your annual report, you may do so via the following link:</t>
  </si>
  <si>
    <t>The following infomration is automatically completed from Schedules 8 and 9. Complete Schedules 8 and 9 first.</t>
  </si>
  <si>
    <r>
      <t xml:space="preserve">5.  To minimize time and errors, complete Schedules 8 and 9 first for </t>
    </r>
    <r>
      <rPr>
        <sz val="10"/>
        <color rgb="FFFF0000"/>
        <rFont val="Arial"/>
        <family val="2"/>
      </rPr>
      <t>Plant in Service data</t>
    </r>
    <r>
      <rPr>
        <sz val="10"/>
        <rFont val="Arial"/>
        <family val="2"/>
      </rPr>
      <t xml:space="preserve"> and complete Schedules 17, 18, &amp; 21 for </t>
    </r>
    <r>
      <rPr>
        <sz val="10"/>
        <color indexed="10"/>
        <rFont val="Arial"/>
        <family val="2"/>
      </rPr>
      <t>Income Statement data</t>
    </r>
    <r>
      <rPr>
        <b/>
        <sz val="10"/>
        <color indexed="10"/>
        <rFont val="Arial"/>
        <family val="2"/>
      </rPr>
      <t xml:space="preserve"> due to links and formulas. </t>
    </r>
  </si>
  <si>
    <t xml:space="preserve">(TIP:  Complete Page 10 first as some columns in Schedule 3 will populate automatically.  </t>
  </si>
  <si>
    <t>(from Schedule 3, page 4)</t>
  </si>
  <si>
    <t>Type of C.O. Equip.  If remote or SLC, name host location DIG [Digital]    IP [all internet protocol}</t>
  </si>
  <si>
    <r>
      <t>Type of Broadband Service (BBS) available</t>
    </r>
    <r>
      <rPr>
        <b/>
        <sz val="9"/>
        <rFont val="Arial"/>
        <family val="2"/>
      </rPr>
      <t xml:space="preserve"> (IP, Fiber, DSL, etc.)</t>
    </r>
  </si>
  <si>
    <t xml:space="preserve">(a) Added to Column [b] for Federal USF to include: HC Loop, Frozen HCL, A-CAM, CACM, &amp; Safety Valve. Include notes if any support included in other accounts.
</t>
  </si>
  <si>
    <t>IP-Enabled</t>
  </si>
  <si>
    <t>https://puc.kcc.ks.gov/e-filing/e-express/</t>
  </si>
  <si>
    <t>High-Cost Support - Circle: Legacy   A-CAM  CACM  CAF</t>
  </si>
  <si>
    <t>Accts. 1439 and 1500: for each Deffered Charge and Credit over $10,000, provide: Account title, Description of charge/credit, amount, and impact to Kansas regulated operations. Identify any amount amortized and the period.</t>
  </si>
  <si>
    <t>Deferred Charges [Provide requested information below]</t>
  </si>
  <si>
    <t>Other Deferred Credits [Provide requested information below]</t>
  </si>
  <si>
    <t xml:space="preserve">Total Extraordinary Items </t>
  </si>
  <si>
    <t>Accts. 4340 and 4730 for items over $10,000, provide: Account title, Description of charge/credit, amount, and impact to Kansas regulated operations. Identify any amount amortized and the period.</t>
  </si>
  <si>
    <t>Accts. 7610/7620 provide: Description of each extraordinary item of $10,000 or more, applicable account/subaccount(s), identify the debit  and/or credit,  and identify the tax effect, along with Account/subaccount(s) where recorded.</t>
  </si>
  <si>
    <r>
      <rPr>
        <sz val="10"/>
        <rFont val="Arial"/>
        <family val="2"/>
      </rPr>
      <t xml:space="preserve">Account 4000:  Current Accounts and Notes Payable:  Report all Accounts Payable and all Notes Payable to Affiliated Companies with a maturity date of one (1) year or less.  </t>
    </r>
    <r>
      <rPr>
        <sz val="10"/>
        <color indexed="10"/>
        <rFont val="Arial"/>
        <family val="2"/>
      </rPr>
      <t>Amounts of $5,000 or less may be aggregated.</t>
    </r>
  </si>
  <si>
    <r>
      <rPr>
        <sz val="10"/>
        <rFont val="Arial"/>
        <family val="2"/>
      </rPr>
      <t>Account 4000: Current Accounts Payable and Notes Payable- Non-Affiliated Companies.  Report the ten (10) largest Account Payables and ten (10) largest Notes Payable, with maturity dates of one (1) year or less, to Non-Affiliated Companies.</t>
    </r>
    <r>
      <rPr>
        <sz val="10"/>
        <color indexed="10"/>
        <rFont val="Arial"/>
        <family val="2"/>
      </rPr>
      <t xml:space="preserve"> Amounts of $3,000 or less may be aggregated.</t>
    </r>
  </si>
  <si>
    <t>1439[a]</t>
  </si>
  <si>
    <t>1500[a]</t>
  </si>
  <si>
    <t>[a]</t>
  </si>
  <si>
    <t>4360[a]</t>
  </si>
  <si>
    <t>4370[a]</t>
  </si>
  <si>
    <t>7600[a]</t>
  </si>
  <si>
    <t>Provide requested information below.</t>
  </si>
  <si>
    <t xml:space="preserve"> Provide requested information below.</t>
  </si>
  <si>
    <t>28. ACCESS LINES BY CLASS OF SERVICE FOR EACH EXCHANGE</t>
  </si>
  <si>
    <t xml:space="preserve">  (REFLECT ALL TRUE-UPS/REVISIONS)</t>
  </si>
  <si>
    <t>Current</t>
  </si>
  <si>
    <t>Does Company depreciation expense agree with operating expenses (Sch 21)?</t>
  </si>
  <si>
    <t>\7</t>
  </si>
  <si>
    <t>Dec. 31, 2022</t>
  </si>
  <si>
    <r>
      <t>With respect to investment advances included in Account 1402, data should be entered only in columns</t>
    </r>
    <r>
      <rPr>
        <b/>
        <sz val="10"/>
        <rFont val="Arial"/>
        <family val="2"/>
      </rPr>
      <t xml:space="preserve"> </t>
    </r>
    <r>
      <rPr>
        <b/>
        <sz val="10"/>
        <color rgb="FFFF0000"/>
        <rFont val="Arial"/>
        <family val="2"/>
      </rPr>
      <t>(sheet 12 c</t>
    </r>
    <r>
      <rPr>
        <sz val="10"/>
        <color rgb="FFFF0000"/>
        <rFont val="Arial"/>
        <family val="2"/>
      </rPr>
      <t>)</t>
    </r>
    <r>
      <rPr>
        <b/>
        <sz val="10"/>
        <rFont val="Arial"/>
        <family val="2"/>
      </rPr>
      <t>, (f), (h), (i)</t>
    </r>
    <r>
      <rPr>
        <sz val="10"/>
        <rFont val="Arial"/>
        <family val="2"/>
      </rPr>
      <t>, for the total advances made to each company listed in</t>
    </r>
    <r>
      <rPr>
        <sz val="10"/>
        <color rgb="FFFF0000"/>
        <rFont val="Arial"/>
        <family val="2"/>
      </rPr>
      <t xml:space="preserve"> </t>
    </r>
    <r>
      <rPr>
        <b/>
        <sz val="10"/>
        <color rgb="FFFF0000"/>
        <rFont val="Arial"/>
        <family val="2"/>
      </rPr>
      <t>sheet 12, column (b)</t>
    </r>
    <r>
      <rPr>
        <sz val="10"/>
        <rFont val="Arial"/>
        <family val="2"/>
      </rPr>
      <t>.</t>
    </r>
  </si>
  <si>
    <t>Relationship (Officer, Director, etc.) 
(b)</t>
  </si>
  <si>
    <t>Name
 (a)</t>
  </si>
  <si>
    <t>Title  
(c)</t>
  </si>
  <si>
    <t>Amount 
(d)</t>
  </si>
  <si>
    <r>
      <t xml:space="preserve">Federal HCL Support: </t>
    </r>
    <r>
      <rPr>
        <b/>
        <sz val="10"/>
        <color rgb="FFFF0000"/>
        <rFont val="Arial"/>
        <family val="2"/>
      </rPr>
      <t xml:space="preserve">Circle: </t>
    </r>
    <r>
      <rPr>
        <sz val="10"/>
        <rFont val="Arial"/>
        <family val="2"/>
      </rPr>
      <t xml:space="preserve"> Legacy  A-CAM  CACM </t>
    </r>
    <r>
      <rPr>
        <b/>
        <sz val="10"/>
        <color indexed="10"/>
        <rFont val="Arial"/>
        <family val="2"/>
      </rPr>
      <t>(a) &amp; (b)</t>
    </r>
  </si>
  <si>
    <t xml:space="preserve">Credits During the Year  </t>
  </si>
  <si>
    <t>Debits During the Year</t>
  </si>
  <si>
    <t>23.  OPERATING EXPENSE SUMMARY - TOTAL COMPANY</t>
  </si>
  <si>
    <t xml:space="preserve">The KUSF Instructions and list of Assessable Revenue can be viewed at:  
</t>
  </si>
  <si>
    <t xml:space="preserve">https://www.vantagepnt.com/wp-content/uploads/2022/02/attachment_e_reportable_revenue-fy-26_final.pdf.    </t>
  </si>
  <si>
    <r>
      <t xml:space="preserve">If your Company needs to file revenue revisions to the KUSF, contact Vantage Point Solutions (VPS) at: </t>
    </r>
    <r>
      <rPr>
        <sz val="10"/>
        <color rgb="FF0070C0"/>
        <rFont val="Times New Roman"/>
        <family val="1"/>
      </rPr>
      <t>KUSF@vantagepnt.com</t>
    </r>
  </si>
  <si>
    <t>Dec. 31, 2023</t>
  </si>
  <si>
    <t>2024 Annual Report</t>
  </si>
  <si>
    <t>For The Year Ending December 31, 2024</t>
  </si>
  <si>
    <t>Include any shares owned by a Management Company, Parent, or other subsidiary or affiliate. List the owners of the Management Company, parent, or Other subsidiary or affiliate and the percent of ownership in the phone company.</t>
  </si>
  <si>
    <t xml:space="preserve">This information shall be compiled as of December 31, except if similar information has been compiled for some other reason(s) between December 31, 2024, and the date of preparation of this report, the latest compilation shall be used. </t>
  </si>
  <si>
    <t>12/31/2024</t>
  </si>
  <si>
    <t>End of Year 2024</t>
  </si>
  <si>
    <t>Dec. 31, 2024</t>
  </si>
  <si>
    <r>
      <t xml:space="preserve">Annual KUSF Assessable Retail Revenue Reported to KUSF Administrator  </t>
    </r>
    <r>
      <rPr>
        <b/>
        <sz val="10"/>
        <color rgb="FFFF0000"/>
        <rFont val="Times New Roman"/>
        <family val="1"/>
      </rPr>
      <t>(JAN-DEC 24)</t>
    </r>
  </si>
  <si>
    <t>December 31, 2024</t>
  </si>
  <si>
    <t>6.  Schedule 24:  Calculations should occur automatically due to formulas, limiting any manual input.  Verify all intrastate regulated information is provided and accurate. Staff will review any "error" or "ref" errors, which may occur if a company does not have debt or debt identified for a column. Due to circular references in this Schedule, the “Enable Iterative Calculations” is enabled. Please verify it is enabled before filing by checking: File menu, Options, Formulas, Enable Iterative Calculations.  Note: Sheet Tab 28; IFERROR formula added to Line No. 20 column C,D,E.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</si>
</sst>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 numFmtId="167" formatCode="mm/yy"/>
    <numFmt numFmtId="168" formatCode="0.0000%"/>
    <numFmt numFmtId="169" formatCode="0.000000%"/>
    <numFmt numFmtId="170" formatCode="_(* #,##0.000000_);_(* \(#,##0.000000\);_(* &quot;-&quot;??_);_(@_)"/>
    <numFmt numFmtId="171" formatCode="_(* #,##0.00000000_);_(* \(#,##0.00000000\);_(* &quot;-&quot;??_);_(@_)"/>
    <numFmt numFmtId="172" formatCode="[$-409]mmmm\ d\,\ yyyy;@"/>
    <numFmt numFmtId="173" formatCode="0_)"/>
    <numFmt numFmtId="174" formatCode="0.000%"/>
  </numFmts>
  <fonts count="70">
    <font>
      <sz val="10"/>
      <name val="Arial"/>
    </font>
    <font>
      <sz val="10"/>
      <name val="Arial"/>
      <family val="2"/>
    </font>
    <font>
      <u/>
      <sz val="10"/>
      <name val="Arial"/>
      <family val="2"/>
    </font>
    <font>
      <sz val="10"/>
      <name val="Arial"/>
      <family val="2"/>
    </font>
    <font>
      <b/>
      <sz val="10"/>
      <name val="Arial"/>
      <family val="2"/>
    </font>
    <font>
      <sz val="10"/>
      <color indexed="10"/>
      <name val="Arial"/>
      <family val="2"/>
    </font>
    <font>
      <i/>
      <sz val="10"/>
      <name val="Arial"/>
      <family val="2"/>
    </font>
    <font>
      <sz val="8"/>
      <name val="Arial"/>
      <family val="2"/>
    </font>
    <font>
      <sz val="10"/>
      <color indexed="12"/>
      <name val="Arial"/>
      <family val="2"/>
    </font>
    <font>
      <b/>
      <sz val="28"/>
      <name val="Arial"/>
      <family val="2"/>
    </font>
    <font>
      <b/>
      <u/>
      <sz val="10"/>
      <name val="Arial"/>
      <family val="2"/>
    </font>
    <font>
      <sz val="8"/>
      <name val="Arial"/>
      <family val="2"/>
    </font>
    <font>
      <b/>
      <sz val="12"/>
      <name val="Arial"/>
      <family val="2"/>
    </font>
    <font>
      <sz val="8"/>
      <color indexed="12"/>
      <name val="Arial"/>
      <family val="2"/>
    </font>
    <font>
      <sz val="9"/>
      <name val="Arial"/>
      <family val="2"/>
    </font>
    <font>
      <sz val="10"/>
      <name val="Times New Roman"/>
      <family val="1"/>
    </font>
    <font>
      <sz val="9"/>
      <name val="Times New Roman"/>
      <family val="1"/>
    </font>
    <font>
      <b/>
      <sz val="11"/>
      <name val="Times New Roman"/>
      <family val="1"/>
    </font>
    <font>
      <sz val="12"/>
      <color indexed="8"/>
      <name val="GoudyOlSt BT"/>
    </font>
    <font>
      <b/>
      <sz val="9"/>
      <name val="Arial"/>
      <family val="2"/>
    </font>
    <font>
      <b/>
      <sz val="9"/>
      <color indexed="10"/>
      <name val="Arial"/>
      <family val="2"/>
    </font>
    <font>
      <sz val="10"/>
      <color indexed="10"/>
      <name val="Arial"/>
      <family val="2"/>
    </font>
    <font>
      <b/>
      <sz val="10"/>
      <color indexed="10"/>
      <name val="Arial"/>
      <family val="2"/>
    </font>
    <font>
      <b/>
      <u/>
      <sz val="10"/>
      <color indexed="10"/>
      <name val="Arial"/>
      <family val="2"/>
    </font>
    <font>
      <b/>
      <sz val="8"/>
      <color indexed="10"/>
      <name val="Arial"/>
      <family val="2"/>
    </font>
    <font>
      <u/>
      <sz val="10"/>
      <color indexed="10"/>
      <name val="Arial"/>
      <family val="2"/>
    </font>
    <font>
      <b/>
      <sz val="10"/>
      <name val="Times New Roman"/>
      <family val="1"/>
    </font>
    <font>
      <b/>
      <sz val="12"/>
      <color indexed="10"/>
      <name val="Arial"/>
      <family val="2"/>
    </font>
    <font>
      <b/>
      <sz val="20"/>
      <name val="Arial"/>
      <family val="2"/>
    </font>
    <font>
      <b/>
      <sz val="11"/>
      <name val="Arial"/>
      <family val="2"/>
    </font>
    <font>
      <sz val="12"/>
      <name val="Arial"/>
      <family val="2"/>
    </font>
    <font>
      <b/>
      <u/>
      <sz val="12"/>
      <color indexed="10"/>
      <name val="Arial"/>
      <family val="2"/>
    </font>
    <font>
      <b/>
      <sz val="12"/>
      <name val="Times New Roman"/>
      <family val="1"/>
    </font>
    <font>
      <u/>
      <sz val="9"/>
      <color indexed="10"/>
      <name val="Arial"/>
      <family val="2"/>
    </font>
    <font>
      <b/>
      <u/>
      <sz val="9"/>
      <color indexed="10"/>
      <name val="Arial"/>
      <family val="2"/>
    </font>
    <font>
      <sz val="9"/>
      <color indexed="10"/>
      <name val="Arial"/>
      <family val="2"/>
    </font>
    <font>
      <b/>
      <sz val="14"/>
      <color indexed="10"/>
      <name val="Arial"/>
      <family val="2"/>
    </font>
    <font>
      <sz val="14"/>
      <name val="Arial"/>
      <family val="2"/>
    </font>
    <font>
      <b/>
      <sz val="8"/>
      <name val="Arial"/>
      <family val="2"/>
    </font>
    <font>
      <b/>
      <sz val="8"/>
      <color indexed="10"/>
      <name val="Times New Roman"/>
      <family val="1"/>
    </font>
    <font>
      <b/>
      <i/>
      <sz val="10"/>
      <name val="Arial"/>
      <family val="2"/>
    </font>
    <font>
      <b/>
      <sz val="10"/>
      <color indexed="10"/>
      <name val="Times New Roman"/>
      <family val="1"/>
    </font>
    <font>
      <b/>
      <i/>
      <sz val="10"/>
      <color indexed="10"/>
      <name val="Times New Roman"/>
      <family val="1"/>
    </font>
    <font>
      <b/>
      <sz val="10"/>
      <color indexed="10"/>
      <name val="Arial"/>
      <family val="2"/>
    </font>
    <font>
      <b/>
      <sz val="14"/>
      <name val="Arial"/>
      <family val="2"/>
    </font>
    <font>
      <u/>
      <sz val="10"/>
      <color theme="10"/>
      <name val="Arial"/>
      <family val="2"/>
    </font>
    <font>
      <b/>
      <sz val="10"/>
      <color rgb="FFFF0000"/>
      <name val="Arial"/>
      <family val="2"/>
    </font>
    <font>
      <b/>
      <sz val="11"/>
      <color indexed="10"/>
      <name val="Times New Roman"/>
      <family val="1"/>
    </font>
    <font>
      <b/>
      <sz val="11"/>
      <color rgb="FFFF0000"/>
      <name val="Arial"/>
      <family val="2"/>
    </font>
    <font>
      <b/>
      <u/>
      <sz val="11"/>
      <color indexed="10"/>
      <name val="Times New Roman"/>
      <family val="1"/>
    </font>
    <font>
      <sz val="11"/>
      <name val="Arial"/>
      <family val="2"/>
    </font>
    <font>
      <sz val="10"/>
      <name val="Arial"/>
      <family val="2"/>
    </font>
    <font>
      <b/>
      <sz val="10"/>
      <color rgb="FFFF0000"/>
      <name val="Times New Roman"/>
      <family val="1"/>
    </font>
    <font>
      <sz val="9"/>
      <color rgb="FFFF0000"/>
      <name val="Arial"/>
      <family val="2"/>
    </font>
    <font>
      <b/>
      <sz val="9"/>
      <color rgb="FFFF0000"/>
      <name val="Arial"/>
      <family val="2"/>
    </font>
    <font>
      <sz val="12"/>
      <name val="Times New Roman"/>
      <family val="1"/>
    </font>
    <font>
      <i/>
      <sz val="12"/>
      <name val="Times New Roman"/>
      <family val="1"/>
    </font>
    <font>
      <b/>
      <u/>
      <sz val="12"/>
      <name val="Times New Roman"/>
      <family val="1"/>
    </font>
    <font>
      <sz val="10"/>
      <color rgb="FF0000FF"/>
      <name val="Arial"/>
      <family val="2"/>
    </font>
    <font>
      <sz val="10"/>
      <color rgb="FFFF0000"/>
      <name val="Arial"/>
      <family val="2"/>
    </font>
    <font>
      <sz val="10"/>
      <color rgb="FF0000CC"/>
      <name val="Arial"/>
      <family val="2"/>
    </font>
    <font>
      <sz val="10"/>
      <color theme="1"/>
      <name val="Arial"/>
      <family val="2"/>
    </font>
    <font>
      <sz val="10"/>
      <name val="Arial"/>
      <family val="2"/>
    </font>
    <font>
      <sz val="12"/>
      <color indexed="8"/>
      <name val="Times New Roman"/>
      <family val="1"/>
    </font>
    <font>
      <u/>
      <sz val="12"/>
      <name val="Times New Roman"/>
      <family val="1"/>
    </font>
    <font>
      <sz val="12"/>
      <color rgb="FFFF0000"/>
      <name val="Times New Roman"/>
      <family val="1"/>
    </font>
    <font>
      <sz val="12"/>
      <color rgb="FFFF0000"/>
      <name val="Arial"/>
      <family val="2"/>
    </font>
    <font>
      <sz val="10"/>
      <color rgb="FF0033CC"/>
      <name val="Arial"/>
      <family val="2"/>
    </font>
    <font>
      <sz val="10"/>
      <color rgb="FF0070C0"/>
      <name val="Arial"/>
      <family val="2"/>
    </font>
    <font>
      <sz val="10"/>
      <color rgb="FF0070C0"/>
      <name val="Times New Roman"/>
      <family val="1"/>
    </font>
  </fonts>
  <fills count="16">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63"/>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FF99"/>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bottom style="hair">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right/>
      <top/>
      <bottom style="thin">
        <color indexed="12"/>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mediumDashDot">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mediumDashDot">
        <color indexed="64"/>
      </left>
      <right style="thin">
        <color indexed="64"/>
      </right>
      <top/>
      <bottom style="thin">
        <color indexed="64"/>
      </bottom>
      <diagonal/>
    </border>
    <border>
      <left style="mediumDashDot">
        <color indexed="64"/>
      </left>
      <right style="thin">
        <color indexed="64"/>
      </right>
      <top/>
      <bottom/>
      <diagonal/>
    </border>
    <border>
      <left style="mediumDashDot">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DashDot">
        <color indexed="64"/>
      </right>
      <top/>
      <bottom/>
      <diagonal/>
    </border>
    <border>
      <left style="thin">
        <color indexed="64"/>
      </left>
      <right style="mediumDashDot">
        <color indexed="64"/>
      </right>
      <top style="thin">
        <color indexed="64"/>
      </top>
      <bottom style="thin">
        <color indexed="64"/>
      </bottom>
      <diagonal/>
    </border>
    <border>
      <left style="thin">
        <color indexed="64"/>
      </left>
      <right style="mediumDashDot">
        <color indexed="64"/>
      </right>
      <top style="thin">
        <color indexed="64"/>
      </top>
      <bottom/>
      <diagonal/>
    </border>
    <border>
      <left style="thin">
        <color indexed="64"/>
      </left>
      <right style="mediumDashDot">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style="slantDashDot">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double">
        <color indexed="64"/>
      </top>
      <bottom/>
      <diagonal/>
    </border>
    <border>
      <left style="thin">
        <color auto="1"/>
      </left>
      <right style="thin">
        <color auto="1"/>
      </right>
      <top/>
      <bottom style="thin">
        <color auto="1"/>
      </bottom>
      <diagonal/>
    </border>
    <border>
      <left/>
      <right style="thin">
        <color indexed="64"/>
      </right>
      <top/>
      <bottom style="thin">
        <color indexed="64"/>
      </bottom>
      <diagonal/>
    </border>
    <border>
      <left/>
      <right/>
      <top/>
      <bottom style="thin">
        <color auto="1"/>
      </bottom>
      <diagonal/>
    </border>
    <border>
      <left style="thin">
        <color indexed="64"/>
      </left>
      <right/>
      <top/>
      <bottom style="thin">
        <color indexed="64"/>
      </bottom>
      <diagonal/>
    </border>
    <border>
      <left/>
      <right/>
      <top/>
      <bottom style="thin">
        <color indexed="12"/>
      </bottom>
      <diagonal/>
    </border>
    <border>
      <left/>
      <right/>
      <top style="thin">
        <color indexed="64"/>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5" fillId="0" borderId="0" applyNumberFormat="0" applyFill="0" applyBorder="0" applyAlignment="0" applyProtection="0">
      <alignment vertical="top"/>
      <protection locked="0"/>
    </xf>
    <xf numFmtId="43" fontId="1" fillId="0" borderId="0" applyFont="0" applyFill="0" applyBorder="0" applyAlignment="0" applyProtection="0"/>
    <xf numFmtId="0" fontId="1" fillId="0" borderId="0"/>
    <xf numFmtId="0" fontId="1" fillId="0" borderId="0"/>
    <xf numFmtId="0" fontId="1" fillId="0" borderId="0"/>
    <xf numFmtId="0" fontId="62" fillId="0" borderId="0" applyBorder="0"/>
    <xf numFmtId="44" fontId="62" fillId="0" borderId="0" applyFont="0" applyFill="0" applyBorder="0" applyAlignment="0" applyProtection="0"/>
    <xf numFmtId="43" fontId="62" fillId="0" borderId="0" applyFont="0" applyFill="0" applyBorder="0" applyAlignment="0" applyProtection="0"/>
    <xf numFmtId="9" fontId="62" fillId="0" borderId="0" applyFont="0" applyFill="0" applyBorder="0" applyAlignment="0" applyProtection="0"/>
  </cellStyleXfs>
  <cellXfs count="1506">
    <xf numFmtId="0" fontId="0" fillId="0" borderId="0" xfId="0"/>
    <xf numFmtId="0" fontId="3" fillId="0" borderId="0" xfId="0" applyFont="1" applyAlignment="1">
      <alignment horizontal="center"/>
    </xf>
    <xf numFmtId="0" fontId="3" fillId="0" borderId="1" xfId="0" applyFont="1" applyBorder="1" applyAlignment="1">
      <alignment horizontal="center"/>
    </xf>
    <xf numFmtId="0" fontId="3" fillId="0" borderId="0" xfId="0" applyFont="1"/>
    <xf numFmtId="0" fontId="3" fillId="0" borderId="2" xfId="0" applyFont="1" applyBorder="1" applyAlignment="1">
      <alignment horizontal="left"/>
    </xf>
    <xf numFmtId="0" fontId="3" fillId="0" borderId="3" xfId="0" applyFont="1" applyBorder="1" applyAlignment="1">
      <alignment horizontal="center"/>
    </xf>
    <xf numFmtId="0" fontId="3" fillId="0" borderId="2" xfId="0" applyFont="1" applyBorder="1"/>
    <xf numFmtId="165" fontId="3" fillId="0" borderId="1" xfId="1" applyNumberFormat="1" applyFont="1" applyBorder="1"/>
    <xf numFmtId="0" fontId="3" fillId="0" borderId="4" xfId="0" applyFont="1" applyBorder="1"/>
    <xf numFmtId="0" fontId="3" fillId="0" borderId="5" xfId="0" applyFont="1" applyBorder="1"/>
    <xf numFmtId="165" fontId="3" fillId="0" borderId="6" xfId="1" applyNumberFormat="1" applyFont="1" applyBorder="1"/>
    <xf numFmtId="165" fontId="3" fillId="0" borderId="6" xfId="1" applyNumberFormat="1" applyFont="1" applyFill="1" applyBorder="1"/>
    <xf numFmtId="165" fontId="3" fillId="0" borderId="4" xfId="1" applyNumberFormat="1" applyFont="1" applyBorder="1"/>
    <xf numFmtId="165" fontId="3" fillId="0" borderId="7" xfId="1" applyNumberFormat="1" applyFont="1" applyBorder="1"/>
    <xf numFmtId="0" fontId="3" fillId="0" borderId="1" xfId="0" applyFont="1" applyBorder="1"/>
    <xf numFmtId="0" fontId="3" fillId="0" borderId="0" xfId="0" quotePrefix="1" applyFont="1" applyAlignment="1">
      <alignment horizontal="left"/>
    </xf>
    <xf numFmtId="0" fontId="3" fillId="0" borderId="8" xfId="0" applyFont="1" applyBorder="1"/>
    <xf numFmtId="0" fontId="3" fillId="0" borderId="8" xfId="0" quotePrefix="1" applyFont="1" applyBorder="1" applyAlignment="1">
      <alignment horizontal="left"/>
    </xf>
    <xf numFmtId="0" fontId="3" fillId="0" borderId="9" xfId="0" applyFont="1" applyBorder="1"/>
    <xf numFmtId="0" fontId="3" fillId="0" borderId="10" xfId="0" applyFont="1" applyBorder="1"/>
    <xf numFmtId="0" fontId="3" fillId="0" borderId="7" xfId="0" applyFont="1" applyBorder="1"/>
    <xf numFmtId="0" fontId="3" fillId="0" borderId="11" xfId="0" applyFont="1" applyBorder="1"/>
    <xf numFmtId="0" fontId="3" fillId="0" borderId="12" xfId="0" applyFont="1" applyBorder="1"/>
    <xf numFmtId="0" fontId="3" fillId="0" borderId="3" xfId="0" applyFont="1" applyBorder="1"/>
    <xf numFmtId="0" fontId="3" fillId="0" borderId="13" xfId="0" applyFont="1" applyBorder="1"/>
    <xf numFmtId="0" fontId="3" fillId="0" borderId="7" xfId="0" applyFont="1" applyBorder="1" applyAlignment="1">
      <alignment horizontal="center"/>
    </xf>
    <xf numFmtId="0" fontId="3" fillId="0" borderId="4" xfId="0" applyFont="1" applyBorder="1" applyAlignment="1">
      <alignment horizontal="center"/>
    </xf>
    <xf numFmtId="0" fontId="3" fillId="0" borderId="10" xfId="0" applyFont="1" applyBorder="1" applyAlignment="1">
      <alignment horizontal="center"/>
    </xf>
    <xf numFmtId="0" fontId="3" fillId="0" borderId="13" xfId="0" applyFont="1" applyBorder="1" applyAlignment="1">
      <alignment horizontal="center"/>
    </xf>
    <xf numFmtId="0" fontId="3" fillId="0" borderId="2" xfId="0" quotePrefix="1" applyFont="1" applyBorder="1" applyAlignment="1">
      <alignment horizontal="left"/>
    </xf>
    <xf numFmtId="0" fontId="3" fillId="0" borderId="7" xfId="0" quotePrefix="1" applyFont="1" applyBorder="1" applyAlignment="1">
      <alignment horizontal="center"/>
    </xf>
    <xf numFmtId="165" fontId="3" fillId="0" borderId="10" xfId="1" applyNumberFormat="1" applyFont="1" applyBorder="1"/>
    <xf numFmtId="165" fontId="3" fillId="0" borderId="14" xfId="1" applyNumberFormat="1" applyFont="1" applyBorder="1"/>
    <xf numFmtId="0" fontId="3" fillId="0" borderId="12" xfId="0" applyFont="1" applyBorder="1" applyAlignment="1">
      <alignment horizontal="center"/>
    </xf>
    <xf numFmtId="0" fontId="3" fillId="0" borderId="15" xfId="0" quotePrefix="1" applyFont="1" applyBorder="1" applyAlignment="1">
      <alignment horizontal="left"/>
    </xf>
    <xf numFmtId="0" fontId="6" fillId="0" borderId="2" xfId="0" applyFont="1" applyBorder="1"/>
    <xf numFmtId="0" fontId="3" fillId="0" borderId="3" xfId="0" applyFont="1" applyBorder="1" applyAlignment="1">
      <alignment horizontal="centerContinuous"/>
    </xf>
    <xf numFmtId="0" fontId="3" fillId="0" borderId="15" xfId="0" applyFont="1" applyBorder="1" applyAlignment="1">
      <alignment horizontal="left"/>
    </xf>
    <xf numFmtId="0" fontId="3" fillId="0" borderId="15" xfId="0" applyFont="1" applyBorder="1" applyAlignment="1">
      <alignment horizontal="center"/>
    </xf>
    <xf numFmtId="0" fontId="3" fillId="0" borderId="15" xfId="0" applyFont="1" applyBorder="1"/>
    <xf numFmtId="0" fontId="3" fillId="0" borderId="0" xfId="0" applyFont="1" applyAlignment="1">
      <alignment horizontal="centerContinuous"/>
    </xf>
    <xf numFmtId="0" fontId="2" fillId="0" borderId="0" xfId="0" applyFont="1" applyAlignment="1">
      <alignment horizontal="centerContinuous"/>
    </xf>
    <xf numFmtId="0" fontId="3" fillId="0" borderId="4" xfId="0" applyFont="1" applyBorder="1" applyAlignment="1">
      <alignment horizontal="centerContinuous"/>
    </xf>
    <xf numFmtId="0" fontId="3" fillId="0" borderId="16" xfId="0" applyFont="1" applyBorder="1"/>
    <xf numFmtId="0" fontId="3" fillId="0" borderId="5" xfId="0" applyFont="1" applyBorder="1" applyAlignment="1">
      <alignment horizontal="center"/>
    </xf>
    <xf numFmtId="0" fontId="3" fillId="0" borderId="9" xfId="0" applyFont="1" applyBorder="1" applyAlignment="1">
      <alignment horizontal="center"/>
    </xf>
    <xf numFmtId="0" fontId="3" fillId="0" borderId="10" xfId="0" quotePrefix="1" applyFont="1" applyBorder="1" applyAlignment="1">
      <alignment horizontal="left"/>
    </xf>
    <xf numFmtId="0" fontId="3" fillId="0" borderId="14" xfId="0" applyFont="1" applyBorder="1"/>
    <xf numFmtId="165" fontId="3" fillId="0" borderId="0" xfId="1" applyNumberFormat="1" applyFont="1" applyBorder="1"/>
    <xf numFmtId="0" fontId="3" fillId="0" borderId="6" xfId="0" applyFont="1" applyBorder="1" applyAlignment="1">
      <alignment horizontal="centerContinuous"/>
    </xf>
    <xf numFmtId="0" fontId="3" fillId="0" borderId="17" xfId="0" applyFont="1" applyBorder="1" applyAlignment="1">
      <alignment horizontal="centerContinuous"/>
    </xf>
    <xf numFmtId="0" fontId="3" fillId="0" borderId="14" xfId="0" applyFont="1" applyBorder="1" applyAlignment="1">
      <alignment horizontal="center"/>
    </xf>
    <xf numFmtId="0" fontId="3" fillId="0" borderId="10" xfId="0" quotePrefix="1" applyFont="1" applyBorder="1" applyAlignment="1">
      <alignment horizontal="center"/>
    </xf>
    <xf numFmtId="165" fontId="3" fillId="0" borderId="1" xfId="1" applyNumberFormat="1" applyFont="1" applyFill="1" applyBorder="1"/>
    <xf numFmtId="165" fontId="3" fillId="0" borderId="14" xfId="1" applyNumberFormat="1" applyFont="1" applyFill="1" applyBorder="1"/>
    <xf numFmtId="165" fontId="3" fillId="0" borderId="10" xfId="1" applyNumberFormat="1" applyFont="1" applyFill="1" applyBorder="1"/>
    <xf numFmtId="165" fontId="3" fillId="0" borderId="7" xfId="1" applyNumberFormat="1" applyFont="1" applyFill="1" applyBorder="1"/>
    <xf numFmtId="0" fontId="3" fillId="0" borderId="0" xfId="0" quotePrefix="1" applyFont="1" applyAlignment="1">
      <alignment horizontal="center"/>
    </xf>
    <xf numFmtId="165" fontId="3" fillId="0" borderId="10" xfId="1" applyNumberFormat="1" applyFont="1" applyBorder="1" applyAlignment="1">
      <alignment horizontal="right"/>
    </xf>
    <xf numFmtId="165" fontId="3" fillId="0" borderId="1" xfId="1" applyNumberFormat="1" applyFont="1" applyBorder="1" applyAlignment="1">
      <alignment horizontal="right"/>
    </xf>
    <xf numFmtId="165" fontId="3" fillId="0" borderId="14" xfId="1" applyNumberFormat="1" applyFont="1" applyFill="1" applyBorder="1" applyAlignment="1">
      <alignment horizontal="right"/>
    </xf>
    <xf numFmtId="165" fontId="3" fillId="0" borderId="1" xfId="1" applyNumberFormat="1" applyFont="1" applyFill="1" applyBorder="1" applyAlignment="1">
      <alignment horizontal="right"/>
    </xf>
    <xf numFmtId="0" fontId="3" fillId="0" borderId="0" xfId="0" applyFont="1" applyAlignment="1">
      <alignment horizontal="left"/>
    </xf>
    <xf numFmtId="0" fontId="3" fillId="0" borderId="17" xfId="0" applyFont="1" applyBorder="1"/>
    <xf numFmtId="0" fontId="3" fillId="0" borderId="4" xfId="0" quotePrefix="1" applyFont="1" applyBorder="1" applyAlignment="1">
      <alignment horizontal="center"/>
    </xf>
    <xf numFmtId="0" fontId="3" fillId="0" borderId="6" xfId="0" applyFont="1" applyBorder="1"/>
    <xf numFmtId="167" fontId="3" fillId="0" borderId="1" xfId="0" applyNumberFormat="1" applyFont="1" applyBorder="1" applyAlignment="1">
      <alignment horizontal="center"/>
    </xf>
    <xf numFmtId="10" fontId="3" fillId="0" borderId="1" xfId="3" applyNumberFormat="1" applyFont="1" applyBorder="1" applyAlignment="1">
      <alignment horizontal="center"/>
    </xf>
    <xf numFmtId="10" fontId="3" fillId="0" borderId="1" xfId="3" applyNumberFormat="1" applyFont="1" applyFill="1" applyBorder="1" applyAlignment="1">
      <alignment horizontal="center"/>
    </xf>
    <xf numFmtId="165" fontId="3" fillId="0" borderId="4" xfId="1" applyNumberFormat="1" applyFont="1" applyFill="1" applyBorder="1"/>
    <xf numFmtId="0" fontId="3" fillId="0" borderId="11" xfId="0" applyFont="1" applyBorder="1" applyAlignment="1">
      <alignment horizontal="center"/>
    </xf>
    <xf numFmtId="0" fontId="2" fillId="0" borderId="11" xfId="0" applyFont="1" applyBorder="1" applyAlignment="1">
      <alignment horizontal="center"/>
    </xf>
    <xf numFmtId="0" fontId="3" fillId="0" borderId="18" xfId="0" applyFont="1" applyBorder="1"/>
    <xf numFmtId="0" fontId="2" fillId="0" borderId="4" xfId="0" applyFont="1" applyBorder="1" applyAlignment="1">
      <alignment horizontal="center"/>
    </xf>
    <xf numFmtId="0" fontId="2" fillId="0" borderId="4" xfId="0" quotePrefix="1" applyFont="1" applyBorder="1" applyAlignment="1">
      <alignment horizontal="center"/>
    </xf>
    <xf numFmtId="0" fontId="3" fillId="0" borderId="18" xfId="0" quotePrefix="1" applyFont="1" applyBorder="1" applyAlignment="1">
      <alignment horizontal="left"/>
    </xf>
    <xf numFmtId="165" fontId="3" fillId="0" borderId="1" xfId="1" applyNumberFormat="1" applyFont="1" applyFill="1" applyBorder="1" applyAlignment="1">
      <alignment horizontal="center"/>
    </xf>
    <xf numFmtId="0" fontId="3" fillId="0" borderId="19" xfId="0" quotePrefix="1" applyFont="1" applyBorder="1" applyAlignment="1">
      <alignment horizontal="left"/>
    </xf>
    <xf numFmtId="165" fontId="3" fillId="0" borderId="10" xfId="0" applyNumberFormat="1" applyFont="1" applyBorder="1"/>
    <xf numFmtId="0" fontId="3" fillId="0" borderId="14" xfId="0" quotePrefix="1" applyFont="1" applyBorder="1" applyAlignment="1">
      <alignment horizontal="center"/>
    </xf>
    <xf numFmtId="0" fontId="3" fillId="0" borderId="12" xfId="0" quotePrefix="1" applyFont="1" applyBorder="1" applyAlignment="1">
      <alignment horizontal="left"/>
    </xf>
    <xf numFmtId="0" fontId="3" fillId="0" borderId="13" xfId="0" quotePrefix="1" applyFont="1" applyBorder="1" applyAlignment="1">
      <alignment horizontal="center"/>
    </xf>
    <xf numFmtId="0" fontId="3" fillId="0" borderId="14" xfId="0" applyFont="1" applyBorder="1" applyAlignment="1">
      <alignment horizontal="centerContinuous"/>
    </xf>
    <xf numFmtId="0" fontId="3" fillId="0" borderId="7" xfId="0" applyFont="1" applyBorder="1" applyAlignment="1">
      <alignment horizontal="centerContinuous"/>
    </xf>
    <xf numFmtId="0" fontId="3" fillId="0" borderId="16" xfId="0" applyFont="1" applyBorder="1" applyAlignment="1">
      <alignment horizontal="centerContinuous"/>
    </xf>
    <xf numFmtId="0" fontId="3" fillId="0" borderId="1" xfId="0" quotePrefix="1" applyFont="1" applyBorder="1" applyAlignment="1">
      <alignment horizontal="left"/>
    </xf>
    <xf numFmtId="165" fontId="3" fillId="0" borderId="13" xfId="1" applyNumberFormat="1" applyFont="1" applyFill="1" applyBorder="1"/>
    <xf numFmtId="0" fontId="3" fillId="2" borderId="14" xfId="0" applyFont="1" applyFill="1" applyBorder="1"/>
    <xf numFmtId="10" fontId="3" fillId="0" borderId="10" xfId="3" applyNumberFormat="1" applyFont="1" applyBorder="1" applyAlignment="1">
      <alignment horizontal="center"/>
    </xf>
    <xf numFmtId="165" fontId="3" fillId="0" borderId="5" xfId="1" applyNumberFormat="1" applyFont="1" applyBorder="1"/>
    <xf numFmtId="165" fontId="3" fillId="0" borderId="11" xfId="1" applyNumberFormat="1" applyFont="1" applyBorder="1"/>
    <xf numFmtId="165" fontId="3" fillId="0" borderId="1" xfId="0" applyNumberFormat="1" applyFont="1" applyBorder="1"/>
    <xf numFmtId="0" fontId="3" fillId="0" borderId="11" xfId="0" quotePrefix="1" applyFont="1" applyBorder="1" applyAlignment="1">
      <alignment horizontal="center"/>
    </xf>
    <xf numFmtId="0" fontId="3" fillId="0" borderId="3" xfId="0" quotePrefix="1" applyFont="1" applyBorder="1" applyAlignment="1">
      <alignment horizontal="center"/>
    </xf>
    <xf numFmtId="0" fontId="3" fillId="0" borderId="9" xfId="0" applyFont="1" applyBorder="1" applyAlignment="1">
      <alignment horizontal="centerContinuous"/>
    </xf>
    <xf numFmtId="1" fontId="3" fillId="0" borderId="7" xfId="0" applyNumberFormat="1" applyFont="1" applyBorder="1" applyAlignment="1">
      <alignment horizontal="center"/>
    </xf>
    <xf numFmtId="1" fontId="3" fillId="0" borderId="7" xfId="1" applyNumberFormat="1" applyFont="1" applyBorder="1" applyAlignment="1">
      <alignment horizontal="center"/>
    </xf>
    <xf numFmtId="0" fontId="3" fillId="0" borderId="11" xfId="0" applyFont="1" applyBorder="1" applyAlignment="1">
      <alignment horizontal="centerContinuous"/>
    </xf>
    <xf numFmtId="0" fontId="3" fillId="0" borderId="13" xfId="0" applyFont="1" applyBorder="1" applyAlignment="1">
      <alignment horizontal="centerContinuous"/>
    </xf>
    <xf numFmtId="0" fontId="3" fillId="0" borderId="5" xfId="0" applyFont="1" applyBorder="1" applyAlignment="1">
      <alignment horizontal="centerContinuous"/>
    </xf>
    <xf numFmtId="0" fontId="3" fillId="0" borderId="15" xfId="0" applyFont="1" applyBorder="1" applyAlignment="1">
      <alignment horizontal="centerContinuous"/>
    </xf>
    <xf numFmtId="0" fontId="3" fillId="0" borderId="12" xfId="0" applyFont="1" applyBorder="1" applyAlignment="1">
      <alignment horizontal="centerContinuous"/>
    </xf>
    <xf numFmtId="0" fontId="2" fillId="0" borderId="0" xfId="0" applyFont="1" applyAlignment="1">
      <alignment horizontal="left"/>
    </xf>
    <xf numFmtId="165" fontId="3" fillId="0" borderId="9" xfId="1" applyNumberFormat="1" applyFont="1" applyFill="1" applyBorder="1"/>
    <xf numFmtId="165" fontId="3" fillId="0" borderId="11" xfId="1" applyNumberFormat="1" applyFont="1" applyFill="1" applyBorder="1"/>
    <xf numFmtId="165" fontId="3" fillId="0" borderId="15" xfId="1" applyNumberFormat="1" applyFont="1" applyFill="1" applyBorder="1"/>
    <xf numFmtId="165" fontId="3" fillId="0" borderId="12" xfId="1" applyNumberFormat="1" applyFont="1" applyFill="1" applyBorder="1"/>
    <xf numFmtId="0" fontId="3" fillId="0" borderId="5" xfId="0" applyFont="1" applyBorder="1" applyAlignment="1">
      <alignment horizontal="left"/>
    </xf>
    <xf numFmtId="0" fontId="3" fillId="0" borderId="20" xfId="0" applyFont="1" applyBorder="1" applyAlignment="1">
      <alignment horizontal="left"/>
    </xf>
    <xf numFmtId="0" fontId="3" fillId="0" borderId="2" xfId="0" applyFont="1" applyBorder="1" applyAlignment="1">
      <alignment horizontal="center"/>
    </xf>
    <xf numFmtId="0" fontId="3" fillId="0" borderId="16" xfId="0" applyFont="1" applyBorder="1" applyAlignment="1">
      <alignment horizontal="center"/>
    </xf>
    <xf numFmtId="0" fontId="3" fillId="0" borderId="6" xfId="0" applyFont="1" applyBorder="1" applyAlignment="1">
      <alignment horizontal="center"/>
    </xf>
    <xf numFmtId="0" fontId="3" fillId="0" borderId="17" xfId="0" quotePrefix="1" applyFont="1" applyBorder="1" applyAlignment="1">
      <alignment horizontal="left"/>
    </xf>
    <xf numFmtId="0" fontId="3" fillId="0" borderId="0" xfId="0" applyFont="1" applyAlignment="1">
      <alignment horizontal="right"/>
    </xf>
    <xf numFmtId="10" fontId="3" fillId="0" borderId="14" xfId="3" applyNumberFormat="1" applyFont="1" applyBorder="1" applyAlignment="1">
      <alignment horizontal="center"/>
    </xf>
    <xf numFmtId="165" fontId="3" fillId="0" borderId="16" xfId="1" applyNumberFormat="1" applyFont="1" applyBorder="1"/>
    <xf numFmtId="10" fontId="3" fillId="0" borderId="16" xfId="3" applyNumberFormat="1" applyFont="1" applyBorder="1" applyAlignment="1">
      <alignment horizontal="center"/>
    </xf>
    <xf numFmtId="10" fontId="3" fillId="0" borderId="6" xfId="3" applyNumberFormat="1" applyFont="1" applyBorder="1" applyAlignment="1">
      <alignment horizontal="center"/>
    </xf>
    <xf numFmtId="165" fontId="3" fillId="0" borderId="3" xfId="1" applyNumberFormat="1" applyFont="1" applyBorder="1"/>
    <xf numFmtId="10" fontId="3" fillId="0" borderId="13" xfId="3" applyNumberFormat="1" applyFont="1" applyBorder="1" applyAlignment="1">
      <alignment horizontal="center"/>
    </xf>
    <xf numFmtId="0" fontId="3" fillId="0" borderId="12" xfId="0" applyFont="1" applyBorder="1" applyAlignment="1">
      <alignment horizontal="left"/>
    </xf>
    <xf numFmtId="14" fontId="3" fillId="0" borderId="10" xfId="3" applyNumberFormat="1" applyFont="1" applyBorder="1" applyAlignment="1">
      <alignment horizontal="center"/>
    </xf>
    <xf numFmtId="14" fontId="3" fillId="0" borderId="1" xfId="1" applyNumberFormat="1" applyFont="1" applyBorder="1"/>
    <xf numFmtId="14" fontId="3" fillId="0" borderId="1" xfId="3" applyNumberFormat="1" applyFont="1" applyBorder="1" applyAlignment="1">
      <alignment horizontal="center"/>
    </xf>
    <xf numFmtId="14" fontId="3" fillId="0" borderId="14" xfId="1" applyNumberFormat="1" applyFont="1" applyBorder="1"/>
    <xf numFmtId="14" fontId="3" fillId="0" borderId="14" xfId="3" applyNumberFormat="1" applyFont="1" applyBorder="1" applyAlignment="1">
      <alignment horizontal="center"/>
    </xf>
    <xf numFmtId="14" fontId="3" fillId="0" borderId="4" xfId="0" applyNumberFormat="1" applyFont="1" applyBorder="1" applyAlignment="1">
      <alignment horizontal="center"/>
    </xf>
    <xf numFmtId="14" fontId="3" fillId="0" borderId="10" xfId="1" applyNumberFormat="1" applyFont="1" applyBorder="1" applyAlignment="1">
      <alignment horizontal="center"/>
    </xf>
    <xf numFmtId="14" fontId="3" fillId="0" borderId="1" xfId="1" applyNumberFormat="1" applyFont="1" applyBorder="1" applyAlignment="1">
      <alignment horizontal="center"/>
    </xf>
    <xf numFmtId="14" fontId="3" fillId="0" borderId="14" xfId="1" applyNumberFormat="1" applyFont="1" applyBorder="1" applyAlignment="1">
      <alignment horizontal="center"/>
    </xf>
    <xf numFmtId="165" fontId="3" fillId="0" borderId="10" xfId="1" applyNumberFormat="1" applyFont="1" applyBorder="1" applyAlignment="1">
      <alignment horizontal="center"/>
    </xf>
    <xf numFmtId="0" fontId="3" fillId="0" borderId="10" xfId="0" applyFont="1" applyBorder="1" applyAlignment="1">
      <alignment horizontal="left"/>
    </xf>
    <xf numFmtId="1" fontId="3" fillId="0" borderId="10" xfId="1" applyNumberFormat="1" applyFont="1" applyBorder="1" applyAlignment="1">
      <alignment horizontal="center"/>
    </xf>
    <xf numFmtId="165" fontId="3" fillId="0" borderId="0" xfId="0" applyNumberFormat="1" applyFont="1"/>
    <xf numFmtId="0" fontId="3" fillId="0" borderId="13" xfId="0" quotePrefix="1" applyFont="1" applyBorder="1" applyAlignment="1">
      <alignment horizontal="left"/>
    </xf>
    <xf numFmtId="165" fontId="3" fillId="0" borderId="9" xfId="1" applyNumberFormat="1" applyFont="1" applyBorder="1"/>
    <xf numFmtId="0" fontId="3" fillId="0" borderId="7" xfId="0" quotePrefix="1" applyFont="1" applyBorder="1" applyAlignment="1">
      <alignment horizontal="left"/>
    </xf>
    <xf numFmtId="0" fontId="3" fillId="0" borderId="4" xfId="0" applyFont="1" applyBorder="1" applyAlignment="1">
      <alignment horizontal="left"/>
    </xf>
    <xf numFmtId="0" fontId="3" fillId="0" borderId="12" xfId="0" quotePrefix="1" applyFont="1" applyBorder="1" applyAlignment="1">
      <alignment horizontal="center"/>
    </xf>
    <xf numFmtId="0" fontId="3" fillId="0" borderId="21" xfId="0" applyFont="1" applyBorder="1"/>
    <xf numFmtId="165" fontId="3" fillId="0" borderId="10" xfId="1" applyNumberFormat="1" applyFont="1" applyFill="1" applyBorder="1" applyAlignment="1">
      <alignment horizontal="right"/>
    </xf>
    <xf numFmtId="165" fontId="3" fillId="0" borderId="17" xfId="1" applyNumberFormat="1" applyFont="1" applyFill="1" applyBorder="1" applyAlignment="1">
      <alignment horizontal="right"/>
    </xf>
    <xf numFmtId="165" fontId="3" fillId="0" borderId="14" xfId="1" applyNumberFormat="1" applyFont="1" applyFill="1" applyBorder="1" applyAlignment="1">
      <alignment horizontal="left"/>
    </xf>
    <xf numFmtId="165" fontId="3" fillId="0" borderId="14" xfId="1" quotePrefix="1" applyNumberFormat="1" applyFont="1" applyFill="1" applyBorder="1" applyAlignment="1">
      <alignment horizontal="center"/>
    </xf>
    <xf numFmtId="165" fontId="3" fillId="0" borderId="1" xfId="1" quotePrefix="1" applyNumberFormat="1" applyFont="1" applyFill="1" applyBorder="1" applyAlignment="1">
      <alignment horizontal="left"/>
    </xf>
    <xf numFmtId="165" fontId="3" fillId="0" borderId="7" xfId="1" applyNumberFormat="1" applyFont="1" applyFill="1" applyBorder="1" applyAlignment="1">
      <alignment horizontal="center"/>
    </xf>
    <xf numFmtId="165" fontId="3" fillId="0" borderId="0" xfId="1" applyNumberFormat="1" applyFont="1" applyBorder="1" applyAlignment="1">
      <alignment horizontal="center"/>
    </xf>
    <xf numFmtId="165" fontId="3" fillId="0" borderId="0" xfId="1" applyNumberFormat="1" applyFont="1" applyFill="1" applyBorder="1" applyAlignment="1">
      <alignment horizontal="center"/>
    </xf>
    <xf numFmtId="165" fontId="3" fillId="0" borderId="4" xfId="1" applyNumberFormat="1" applyFont="1" applyBorder="1" applyAlignment="1">
      <alignment horizontal="center"/>
    </xf>
    <xf numFmtId="165" fontId="3" fillId="0" borderId="3" xfId="1" applyNumberFormat="1" applyFont="1" applyBorder="1" applyAlignment="1">
      <alignment horizontal="center"/>
    </xf>
    <xf numFmtId="165" fontId="3" fillId="0" borderId="13" xfId="1" applyNumberFormat="1" applyFont="1" applyBorder="1" applyAlignment="1">
      <alignment horizontal="center"/>
    </xf>
    <xf numFmtId="49" fontId="3" fillId="0" borderId="7" xfId="0" applyNumberFormat="1" applyFont="1" applyBorder="1" applyAlignment="1">
      <alignment horizontal="center"/>
    </xf>
    <xf numFmtId="49" fontId="3" fillId="0" borderId="7" xfId="0" applyNumberFormat="1" applyFont="1" applyBorder="1" applyAlignment="1">
      <alignment horizontal="centerContinuous"/>
    </xf>
    <xf numFmtId="0" fontId="3" fillId="0" borderId="7" xfId="0" applyFont="1" applyBorder="1" applyAlignment="1">
      <alignment horizontal="left"/>
    </xf>
    <xf numFmtId="0" fontId="3" fillId="0" borderId="10" xfId="0" applyFont="1" applyBorder="1" applyAlignment="1">
      <alignment horizontal="centerContinuous"/>
    </xf>
    <xf numFmtId="0" fontId="3" fillId="0" borderId="22" xfId="0" applyFont="1" applyBorder="1"/>
    <xf numFmtId="14" fontId="3" fillId="0" borderId="15" xfId="0" applyNumberFormat="1" applyFont="1" applyBorder="1" applyAlignment="1">
      <alignment horizontal="center"/>
    </xf>
    <xf numFmtId="14" fontId="3" fillId="0" borderId="5" xfId="0" applyNumberFormat="1" applyFont="1" applyBorder="1" applyAlignment="1">
      <alignment horizontal="left"/>
    </xf>
    <xf numFmtId="14" fontId="3" fillId="0" borderId="11" xfId="0" applyNumberFormat="1" applyFont="1" applyBorder="1" applyAlignment="1">
      <alignment horizontal="left"/>
    </xf>
    <xf numFmtId="44" fontId="3" fillId="0" borderId="12" xfId="2" applyFont="1" applyBorder="1"/>
    <xf numFmtId="166" fontId="3" fillId="0" borderId="4" xfId="2" applyNumberFormat="1" applyFont="1" applyBorder="1"/>
    <xf numFmtId="166" fontId="3" fillId="0" borderId="11" xfId="2" applyNumberFormat="1" applyFont="1" applyBorder="1"/>
    <xf numFmtId="14" fontId="3" fillId="0" borderId="1" xfId="0" applyNumberFormat="1" applyFont="1" applyBorder="1"/>
    <xf numFmtId="166" fontId="3" fillId="0" borderId="1" xfId="2" applyNumberFormat="1" applyFont="1" applyFill="1" applyBorder="1"/>
    <xf numFmtId="166" fontId="3" fillId="0" borderId="1" xfId="2" applyNumberFormat="1" applyFont="1" applyBorder="1"/>
    <xf numFmtId="165" fontId="3" fillId="0" borderId="14" xfId="1" applyNumberFormat="1" applyFont="1" applyFill="1" applyBorder="1" applyAlignment="1">
      <alignment horizontal="center"/>
    </xf>
    <xf numFmtId="165" fontId="3" fillId="0" borderId="1" xfId="1" quotePrefix="1" applyNumberFormat="1" applyFont="1" applyFill="1" applyBorder="1" applyAlignment="1">
      <alignment horizontal="center"/>
    </xf>
    <xf numFmtId="165" fontId="3" fillId="0" borderId="10" xfId="1" applyNumberFormat="1" applyFont="1" applyFill="1" applyBorder="1" applyAlignment="1">
      <alignment horizontal="center"/>
    </xf>
    <xf numFmtId="166" fontId="3" fillId="0" borderId="14" xfId="2" applyNumberFormat="1" applyFont="1" applyBorder="1"/>
    <xf numFmtId="0" fontId="3" fillId="0" borderId="0" xfId="0" applyFont="1" applyAlignment="1">
      <alignment horizontal="centerContinuous" vertical="center"/>
    </xf>
    <xf numFmtId="0" fontId="3" fillId="0" borderId="4" xfId="0" quotePrefix="1" applyFont="1" applyBorder="1" applyAlignment="1">
      <alignment horizontal="centerContinuous" vertical="center"/>
    </xf>
    <xf numFmtId="0" fontId="3" fillId="0" borderId="7" xfId="0" applyFont="1" applyBorder="1" applyAlignment="1">
      <alignment horizontal="center" vertical="center"/>
    </xf>
    <xf numFmtId="0" fontId="3" fillId="0" borderId="5" xfId="0" applyFont="1" applyBorder="1" applyAlignment="1">
      <alignment horizontal="centerContinuous" vertical="center"/>
    </xf>
    <xf numFmtId="0" fontId="3" fillId="0" borderId="11" xfId="0" applyFont="1" applyBorder="1" applyAlignment="1">
      <alignment horizontal="centerContinuous" vertical="center"/>
    </xf>
    <xf numFmtId="0" fontId="3" fillId="0" borderId="4" xfId="0" applyFont="1" applyBorder="1" applyAlignment="1">
      <alignment horizontal="center" vertical="center"/>
    </xf>
    <xf numFmtId="165" fontId="3" fillId="0" borderId="5" xfId="1" applyNumberFormat="1" applyFont="1" applyFill="1" applyBorder="1"/>
    <xf numFmtId="165" fontId="3" fillId="0" borderId="17" xfId="1" applyNumberFormat="1" applyFont="1" applyFill="1" applyBorder="1"/>
    <xf numFmtId="0" fontId="0" fillId="0" borderId="0" xfId="0" quotePrefix="1" applyAlignment="1">
      <alignment horizontal="left"/>
    </xf>
    <xf numFmtId="0" fontId="0" fillId="0" borderId="0" xfId="0" applyAlignment="1">
      <alignment horizontal="center"/>
    </xf>
    <xf numFmtId="0" fontId="3" fillId="0" borderId="0" xfId="0" quotePrefix="1" applyFont="1" applyAlignment="1">
      <alignment horizontal="centerContinuous"/>
    </xf>
    <xf numFmtId="0" fontId="3" fillId="0" borderId="23" xfId="0" applyFont="1" applyBorder="1"/>
    <xf numFmtId="0" fontId="3" fillId="0" borderId="18" xfId="0" applyFont="1" applyBorder="1" applyAlignment="1">
      <alignment horizontal="left"/>
    </xf>
    <xf numFmtId="0" fontId="7" fillId="0" borderId="0" xfId="0" applyFont="1"/>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Continuous" vertical="center"/>
    </xf>
    <xf numFmtId="0" fontId="3" fillId="0" borderId="1" xfId="0" applyFont="1" applyBorder="1" applyAlignment="1">
      <alignment horizontal="left"/>
    </xf>
    <xf numFmtId="0" fontId="3" fillId="0" borderId="15" xfId="0" applyFont="1" applyBorder="1" applyAlignment="1">
      <alignment horizontal="left" vertical="center"/>
    </xf>
    <xf numFmtId="0" fontId="3" fillId="0" borderId="14" xfId="0" applyFont="1" applyBorder="1" applyAlignment="1">
      <alignment horizontal="centerContinuous" vertical="center"/>
    </xf>
    <xf numFmtId="168" fontId="3" fillId="0" borderId="1" xfId="3" applyNumberFormat="1" applyFont="1" applyFill="1" applyBorder="1"/>
    <xf numFmtId="168" fontId="3" fillId="0" borderId="10" xfId="3" applyNumberFormat="1" applyFont="1" applyFill="1" applyBorder="1"/>
    <xf numFmtId="0" fontId="8" fillId="3" borderId="0" xfId="0" applyFont="1" applyFill="1" applyAlignment="1">
      <alignment horizontal="centerContinuous"/>
    </xf>
    <xf numFmtId="0" fontId="8" fillId="3" borderId="0" xfId="0" applyFont="1" applyFill="1" applyAlignment="1">
      <alignment horizontal="center"/>
    </xf>
    <xf numFmtId="0" fontId="8" fillId="3" borderId="0" xfId="0" applyFont="1" applyFill="1"/>
    <xf numFmtId="165" fontId="8" fillId="3" borderId="0" xfId="1" applyNumberFormat="1" applyFont="1" applyFill="1" applyBorder="1"/>
    <xf numFmtId="0" fontId="3" fillId="0" borderId="17" xfId="0" applyFont="1" applyBorder="1" applyAlignment="1">
      <alignment horizontal="center"/>
    </xf>
    <xf numFmtId="0" fontId="3" fillId="0" borderId="5" xfId="0" quotePrefix="1" applyFont="1" applyBorder="1" applyAlignment="1">
      <alignment horizontal="left"/>
    </xf>
    <xf numFmtId="166" fontId="8" fillId="3" borderId="0" xfId="1" applyNumberFormat="1" applyFont="1" applyFill="1" applyBorder="1"/>
    <xf numFmtId="165" fontId="8" fillId="3" borderId="0" xfId="0" applyNumberFormat="1" applyFont="1" applyFill="1"/>
    <xf numFmtId="3" fontId="8" fillId="3" borderId="0" xfId="0" applyNumberFormat="1" applyFont="1" applyFill="1"/>
    <xf numFmtId="0" fontId="4" fillId="0" borderId="3" xfId="0" applyFont="1" applyBorder="1" applyAlignment="1">
      <alignment horizontal="center"/>
    </xf>
    <xf numFmtId="166" fontId="3" fillId="0" borderId="10" xfId="1" applyNumberFormat="1" applyFont="1" applyBorder="1" applyAlignment="1">
      <alignment horizontal="right"/>
    </xf>
    <xf numFmtId="43" fontId="8" fillId="3" borderId="0" xfId="1" applyFont="1" applyFill="1"/>
    <xf numFmtId="43" fontId="8" fillId="3" borderId="0" xfId="1" applyFont="1" applyFill="1" applyAlignment="1">
      <alignment horizontal="center"/>
    </xf>
    <xf numFmtId="0" fontId="3" fillId="0" borderId="15" xfId="0" quotePrefix="1" applyFont="1" applyBorder="1" applyAlignment="1">
      <alignment horizontal="center"/>
    </xf>
    <xf numFmtId="0" fontId="3" fillId="0" borderId="24" xfId="0" quotePrefix="1" applyFont="1" applyBorder="1" applyAlignment="1">
      <alignment horizontal="left"/>
    </xf>
    <xf numFmtId="0" fontId="3" fillId="0" borderId="22" xfId="0" quotePrefix="1" applyFont="1" applyBorder="1" applyAlignment="1">
      <alignment horizontal="left"/>
    </xf>
    <xf numFmtId="0" fontId="9" fillId="0" borderId="15" xfId="0" applyFont="1" applyBorder="1" applyAlignment="1">
      <alignment horizontal="centerContinuous"/>
    </xf>
    <xf numFmtId="0" fontId="9" fillId="0" borderId="0" xfId="0" applyFont="1" applyAlignment="1">
      <alignment horizontal="centerContinuous"/>
    </xf>
    <xf numFmtId="0" fontId="9" fillId="0" borderId="4" xfId="0" applyFont="1" applyBorder="1" applyAlignment="1">
      <alignment horizontal="centerContinuous"/>
    </xf>
    <xf numFmtId="0" fontId="9" fillId="0" borderId="0" xfId="0" applyFont="1"/>
    <xf numFmtId="165" fontId="9" fillId="0" borderId="15" xfId="1" applyNumberFormat="1" applyFont="1" applyBorder="1" applyAlignment="1">
      <alignment horizontal="centerContinuous"/>
    </xf>
    <xf numFmtId="165" fontId="9" fillId="0" borderId="0" xfId="1" applyNumberFormat="1" applyFont="1" applyBorder="1" applyAlignment="1">
      <alignment horizontal="centerContinuous"/>
    </xf>
    <xf numFmtId="165" fontId="9" fillId="0" borderId="4" xfId="1" applyNumberFormat="1" applyFont="1" applyBorder="1" applyAlignment="1">
      <alignment horizontal="centerContinuous"/>
    </xf>
    <xf numFmtId="43" fontId="8" fillId="3" borderId="25" xfId="1" applyFont="1" applyFill="1" applyBorder="1" applyAlignment="1">
      <alignment horizontal="left"/>
    </xf>
    <xf numFmtId="43" fontId="8" fillId="3" borderId="0" xfId="1" quotePrefix="1" applyFont="1" applyFill="1" applyAlignment="1">
      <alignment horizontal="left"/>
    </xf>
    <xf numFmtId="43" fontId="8" fillId="3" borderId="25" xfId="1" applyFont="1" applyFill="1" applyBorder="1" applyAlignment="1">
      <alignment horizontal="center"/>
    </xf>
    <xf numFmtId="14" fontId="8" fillId="3" borderId="0" xfId="1" applyNumberFormat="1" applyFont="1" applyFill="1" applyAlignment="1">
      <alignment horizontal="center"/>
    </xf>
    <xf numFmtId="165" fontId="8" fillId="3" borderId="0" xfId="1" applyNumberFormat="1" applyFont="1" applyFill="1"/>
    <xf numFmtId="0" fontId="8" fillId="3" borderId="25" xfId="0" applyFont="1" applyFill="1" applyBorder="1" applyAlignment="1">
      <alignment horizontal="center"/>
    </xf>
    <xf numFmtId="165" fontId="8" fillId="3" borderId="25" xfId="1" applyNumberFormat="1" applyFont="1" applyFill="1" applyBorder="1" applyAlignment="1">
      <alignment horizontal="left"/>
    </xf>
    <xf numFmtId="3" fontId="3" fillId="0" borderId="13" xfId="0" applyNumberFormat="1" applyFont="1" applyBorder="1"/>
    <xf numFmtId="3" fontId="3" fillId="0" borderId="0" xfId="0" applyNumberFormat="1" applyFont="1"/>
    <xf numFmtId="3" fontId="3" fillId="0" borderId="3" xfId="0" applyNumberFormat="1" applyFont="1" applyBorder="1"/>
    <xf numFmtId="0" fontId="8" fillId="0" borderId="0" xfId="0" applyFont="1"/>
    <xf numFmtId="0" fontId="8" fillId="0" borderId="14" xfId="0" applyFont="1" applyBorder="1" applyAlignment="1">
      <alignment horizontal="center"/>
    </xf>
    <xf numFmtId="169" fontId="8" fillId="0" borderId="10" xfId="3" applyNumberFormat="1" applyFont="1" applyFill="1" applyBorder="1"/>
    <xf numFmtId="169" fontId="8" fillId="0" borderId="1" xfId="3" applyNumberFormat="1" applyFont="1" applyFill="1" applyBorder="1"/>
    <xf numFmtId="0" fontId="8" fillId="0" borderId="3" xfId="0" applyFont="1" applyBorder="1"/>
    <xf numFmtId="170" fontId="3" fillId="0" borderId="10" xfId="1" applyNumberFormat="1" applyFont="1" applyBorder="1" applyAlignment="1">
      <alignment horizontal="right"/>
    </xf>
    <xf numFmtId="171" fontId="3" fillId="0" borderId="10" xfId="1" applyNumberFormat="1" applyFont="1" applyBorder="1" applyAlignment="1">
      <alignment horizontal="right"/>
    </xf>
    <xf numFmtId="171" fontId="3" fillId="0" borderId="1" xfId="1" applyNumberFormat="1" applyFont="1" applyBorder="1" applyAlignment="1">
      <alignment horizontal="right"/>
    </xf>
    <xf numFmtId="171" fontId="3" fillId="0" borderId="7" xfId="1" applyNumberFormat="1" applyFont="1" applyBorder="1" applyAlignment="1">
      <alignment horizontal="right"/>
    </xf>
    <xf numFmtId="169" fontId="8" fillId="0" borderId="14" xfId="3" applyNumberFormat="1" applyFont="1" applyFill="1" applyBorder="1"/>
    <xf numFmtId="43" fontId="3" fillId="0" borderId="7" xfId="1" applyFont="1" applyFill="1" applyBorder="1" applyAlignment="1">
      <alignment horizontal="center"/>
    </xf>
    <xf numFmtId="165" fontId="8" fillId="0" borderId="0" xfId="1" applyNumberFormat="1" applyFont="1" applyFill="1"/>
    <xf numFmtId="0" fontId="0" fillId="0" borderId="0" xfId="0" applyAlignment="1">
      <alignment wrapText="1"/>
    </xf>
    <xf numFmtId="0" fontId="2" fillId="0" borderId="0" xfId="0" applyFont="1"/>
    <xf numFmtId="0" fontId="0" fillId="0" borderId="0" xfId="0" applyAlignment="1">
      <alignment vertical="top" wrapText="1"/>
    </xf>
    <xf numFmtId="0" fontId="0" fillId="0" borderId="4" xfId="0" applyBorder="1" applyAlignment="1">
      <alignment vertical="top" wrapText="1"/>
    </xf>
    <xf numFmtId="0" fontId="4" fillId="0" borderId="15" xfId="0" applyFont="1" applyBorder="1"/>
    <xf numFmtId="0" fontId="4" fillId="0" borderId="5" xfId="0" applyFont="1" applyBorder="1" applyAlignment="1">
      <alignment horizontal="centerContinuous"/>
    </xf>
    <xf numFmtId="0" fontId="4" fillId="0" borderId="0" xfId="0" applyFont="1" applyAlignment="1">
      <alignment horizontal="center"/>
    </xf>
    <xf numFmtId="0" fontId="4" fillId="0" borderId="12" xfId="0" applyFont="1" applyBorder="1" applyAlignment="1">
      <alignment horizontal="centerContinuous"/>
    </xf>
    <xf numFmtId="166" fontId="3" fillId="0" borderId="6" xfId="2" applyNumberFormat="1" applyFont="1" applyBorder="1"/>
    <xf numFmtId="0" fontId="3" fillId="0" borderId="15" xfId="0" quotePrefix="1" applyFont="1" applyBorder="1" applyAlignment="1">
      <alignment vertical="top"/>
    </xf>
    <xf numFmtId="0" fontId="8" fillId="0" borderId="9" xfId="0" applyFont="1" applyBorder="1"/>
    <xf numFmtId="165" fontId="3" fillId="0" borderId="26" xfId="1" applyNumberFormat="1" applyFont="1" applyBorder="1"/>
    <xf numFmtId="0" fontId="3" fillId="2" borderId="15" xfId="0" applyFont="1" applyFill="1" applyBorder="1" applyAlignment="1">
      <alignment horizontal="center"/>
    </xf>
    <xf numFmtId="0" fontId="3" fillId="2" borderId="3" xfId="0" applyFont="1" applyFill="1" applyBorder="1"/>
    <xf numFmtId="0" fontId="3" fillId="2" borderId="13" xfId="0" applyFont="1" applyFill="1" applyBorder="1"/>
    <xf numFmtId="166" fontId="3" fillId="0" borderId="13" xfId="2" applyNumberFormat="1" applyFont="1" applyFill="1" applyBorder="1"/>
    <xf numFmtId="0" fontId="3" fillId="0" borderId="9" xfId="0" applyFont="1" applyBorder="1" applyAlignment="1">
      <alignment horizontal="left"/>
    </xf>
    <xf numFmtId="3" fontId="3" fillId="0" borderId="9" xfId="0" applyNumberFormat="1" applyFont="1" applyBorder="1"/>
    <xf numFmtId="166" fontId="3" fillId="0" borderId="11" xfId="2" applyNumberFormat="1" applyFont="1" applyFill="1" applyBorder="1"/>
    <xf numFmtId="3" fontId="3" fillId="0" borderId="11" xfId="0" applyNumberFormat="1" applyFont="1" applyBorder="1"/>
    <xf numFmtId="3" fontId="3" fillId="0" borderId="4" xfId="0" applyNumberFormat="1" applyFont="1" applyBorder="1"/>
    <xf numFmtId="0" fontId="3" fillId="4" borderId="0" xfId="0" quotePrefix="1" applyFont="1" applyFill="1" applyAlignment="1">
      <alignment horizontal="left"/>
    </xf>
    <xf numFmtId="0" fontId="3" fillId="4" borderId="0" xfId="0" applyFont="1" applyFill="1"/>
    <xf numFmtId="0" fontId="3" fillId="0" borderId="15" xfId="0" applyFont="1" applyBorder="1" applyAlignment="1">
      <alignment horizontal="right" vertical="top"/>
    </xf>
    <xf numFmtId="0" fontId="3" fillId="4" borderId="15" xfId="0" applyFont="1" applyFill="1" applyBorder="1" applyAlignment="1">
      <alignment horizontal="center"/>
    </xf>
    <xf numFmtId="0" fontId="3" fillId="4" borderId="4" xfId="0" applyFont="1" applyFill="1" applyBorder="1"/>
    <xf numFmtId="166" fontId="3" fillId="0" borderId="7" xfId="2" applyNumberFormat="1" applyFont="1" applyBorder="1" applyAlignment="1">
      <alignment horizontal="right"/>
    </xf>
    <xf numFmtId="166" fontId="3" fillId="0" borderId="1" xfId="2" applyNumberFormat="1" applyFont="1" applyBorder="1" applyAlignment="1">
      <alignment horizontal="right"/>
    </xf>
    <xf numFmtId="166" fontId="3" fillId="0" borderId="10" xfId="2" applyNumberFormat="1" applyFont="1" applyFill="1" applyBorder="1"/>
    <xf numFmtId="166" fontId="3" fillId="0" borderId="12" xfId="2" applyNumberFormat="1" applyFont="1" applyFill="1" applyBorder="1"/>
    <xf numFmtId="0" fontId="3" fillId="0" borderId="14" xfId="0" applyFont="1" applyBorder="1" applyAlignment="1">
      <alignment horizontal="right" vertical="top"/>
    </xf>
    <xf numFmtId="166" fontId="3" fillId="0" borderId="17" xfId="2" applyNumberFormat="1" applyFont="1" applyFill="1" applyBorder="1"/>
    <xf numFmtId="166" fontId="3" fillId="0" borderId="6" xfId="2" applyNumberFormat="1" applyFont="1" applyFill="1" applyBorder="1"/>
    <xf numFmtId="0" fontId="13" fillId="3" borderId="0" xfId="0" applyFont="1" applyFill="1"/>
    <xf numFmtId="0" fontId="3" fillId="4" borderId="10" xfId="0" applyFont="1" applyFill="1" applyBorder="1"/>
    <xf numFmtId="0" fontId="3" fillId="4" borderId="13" xfId="0" applyFont="1" applyFill="1" applyBorder="1"/>
    <xf numFmtId="166" fontId="3" fillId="0" borderId="1" xfId="2" applyNumberFormat="1" applyFont="1" applyFill="1" applyBorder="1" applyAlignment="1">
      <alignment horizontal="center"/>
    </xf>
    <xf numFmtId="166" fontId="3" fillId="0" borderId="7" xfId="2" applyNumberFormat="1" applyFont="1" applyFill="1" applyBorder="1"/>
    <xf numFmtId="166" fontId="3" fillId="0" borderId="1" xfId="2" applyNumberFormat="1" applyFont="1" applyFill="1" applyBorder="1" applyAlignment="1">
      <alignment horizontal="right"/>
    </xf>
    <xf numFmtId="0" fontId="3" fillId="0" borderId="1" xfId="0" applyFont="1" applyBorder="1" applyAlignment="1">
      <alignment horizontal="right" vertical="top"/>
    </xf>
    <xf numFmtId="0" fontId="3" fillId="0" borderId="18" xfId="0" applyFont="1" applyBorder="1" applyAlignment="1">
      <alignment vertical="top" wrapText="1"/>
    </xf>
    <xf numFmtId="166" fontId="3" fillId="0" borderId="1" xfId="1" applyNumberFormat="1" applyFont="1" applyFill="1" applyBorder="1"/>
    <xf numFmtId="49" fontId="3" fillId="0" borderId="10" xfId="0" applyNumberFormat="1" applyFont="1" applyBorder="1" applyAlignment="1">
      <alignment horizontal="center"/>
    </xf>
    <xf numFmtId="44" fontId="3" fillId="0" borderId="1" xfId="2" applyFont="1" applyBorder="1"/>
    <xf numFmtId="10" fontId="3" fillId="0" borderId="12" xfId="3" applyNumberFormat="1" applyFont="1" applyBorder="1" applyAlignment="1">
      <alignment horizontal="center"/>
    </xf>
    <xf numFmtId="166" fontId="3" fillId="0" borderId="0" xfId="2" applyNumberFormat="1" applyFont="1" applyBorder="1"/>
    <xf numFmtId="44" fontId="3" fillId="0" borderId="10" xfId="2" applyFont="1" applyBorder="1" applyAlignment="1">
      <alignment horizontal="center"/>
    </xf>
    <xf numFmtId="166" fontId="3" fillId="0" borderId="1" xfId="2" applyNumberFormat="1" applyFont="1" applyBorder="1" applyAlignment="1">
      <alignment horizontal="centerContinuous"/>
    </xf>
    <xf numFmtId="0" fontId="4" fillId="0" borderId="1" xfId="0" applyFont="1" applyBorder="1" applyAlignment="1">
      <alignment horizontal="center"/>
    </xf>
    <xf numFmtId="0" fontId="4" fillId="0" borderId="16" xfId="0" applyFont="1" applyBorder="1" applyAlignment="1">
      <alignment horizontal="center"/>
    </xf>
    <xf numFmtId="166" fontId="3" fillId="0" borderId="7" xfId="2" applyNumberFormat="1" applyFont="1" applyBorder="1"/>
    <xf numFmtId="0" fontId="3" fillId="0" borderId="17" xfId="0" applyFont="1" applyBorder="1" applyAlignment="1">
      <alignment horizontal="left"/>
    </xf>
    <xf numFmtId="0" fontId="4" fillId="0" borderId="14" xfId="0" applyFont="1" applyBorder="1"/>
    <xf numFmtId="166" fontId="3" fillId="0" borderId="10" xfId="2" applyNumberFormat="1" applyFont="1" applyBorder="1"/>
    <xf numFmtId="44" fontId="3" fillId="0" borderId="4" xfId="2" applyFont="1" applyBorder="1"/>
    <xf numFmtId="166" fontId="3" fillId="0" borderId="15" xfId="2" applyNumberFormat="1" applyFont="1" applyBorder="1"/>
    <xf numFmtId="0" fontId="3" fillId="2" borderId="12" xfId="0" applyFont="1" applyFill="1" applyBorder="1"/>
    <xf numFmtId="0" fontId="4" fillId="0" borderId="17" xfId="0" applyFont="1" applyBorder="1" applyAlignment="1">
      <alignment horizontal="center"/>
    </xf>
    <xf numFmtId="166" fontId="3" fillId="0" borderId="1" xfId="2" applyNumberFormat="1" applyFont="1" applyBorder="1" applyAlignment="1">
      <alignment horizontal="center"/>
    </xf>
    <xf numFmtId="165" fontId="3" fillId="0" borderId="1" xfId="1" applyNumberFormat="1" applyFont="1" applyBorder="1" applyAlignment="1">
      <alignment horizontal="center"/>
    </xf>
    <xf numFmtId="0" fontId="4" fillId="0" borderId="1" xfId="0" applyFont="1" applyBorder="1"/>
    <xf numFmtId="166" fontId="3" fillId="0" borderId="12" xfId="2" applyNumberFormat="1" applyFont="1" applyBorder="1"/>
    <xf numFmtId="166" fontId="3" fillId="0" borderId="13" xfId="2" applyNumberFormat="1" applyFont="1" applyBorder="1"/>
    <xf numFmtId="0" fontId="4" fillId="0" borderId="2" xfId="0" quotePrefix="1" applyFont="1" applyBorder="1" applyAlignment="1">
      <alignment horizontal="left"/>
    </xf>
    <xf numFmtId="0" fontId="14" fillId="0" borderId="0" xfId="0" quotePrefix="1" applyFont="1" applyAlignment="1">
      <alignment horizontal="left"/>
    </xf>
    <xf numFmtId="0" fontId="3" fillId="3" borderId="0" xfId="0" applyFont="1" applyFill="1"/>
    <xf numFmtId="165" fontId="8" fillId="3" borderId="3" xfId="1" applyNumberFormat="1" applyFont="1" applyFill="1" applyBorder="1"/>
    <xf numFmtId="165" fontId="3" fillId="0" borderId="14" xfId="0" applyNumberFormat="1" applyFont="1" applyBorder="1"/>
    <xf numFmtId="44" fontId="3" fillId="0" borderId="1" xfId="2" quotePrefix="1" applyFont="1" applyFill="1" applyBorder="1" applyAlignment="1">
      <alignment horizontal="left"/>
    </xf>
    <xf numFmtId="166" fontId="3" fillId="0" borderId="14" xfId="2" applyNumberFormat="1" applyFont="1" applyFill="1" applyBorder="1"/>
    <xf numFmtId="0" fontId="4" fillId="0" borderId="0" xfId="0" quotePrefix="1" applyFont="1" applyAlignment="1">
      <alignment horizontal="center"/>
    </xf>
    <xf numFmtId="165" fontId="3" fillId="0" borderId="5" xfId="1" applyNumberFormat="1" applyFont="1" applyFill="1" applyBorder="1" applyAlignment="1">
      <alignment horizontal="right"/>
    </xf>
    <xf numFmtId="166" fontId="3" fillId="0" borderId="10" xfId="2" applyNumberFormat="1" applyFont="1" applyFill="1" applyBorder="1" applyAlignment="1">
      <alignment horizontal="right"/>
    </xf>
    <xf numFmtId="0" fontId="4" fillId="0" borderId="1" xfId="0" quotePrefix="1" applyFont="1" applyBorder="1" applyAlignment="1">
      <alignment horizontal="center"/>
    </xf>
    <xf numFmtId="165" fontId="8" fillId="3" borderId="0" xfId="1" quotePrefix="1" applyNumberFormat="1" applyFont="1" applyFill="1" applyAlignment="1">
      <alignment horizontal="left"/>
    </xf>
    <xf numFmtId="44" fontId="3" fillId="0" borderId="1" xfId="2" applyFont="1" applyFill="1" applyBorder="1" applyAlignment="1">
      <alignment horizontal="right"/>
    </xf>
    <xf numFmtId="166" fontId="3" fillId="0" borderId="17" xfId="2" applyNumberFormat="1" applyFont="1" applyFill="1" applyBorder="1" applyAlignment="1">
      <alignment horizontal="right"/>
    </xf>
    <xf numFmtId="0" fontId="4" fillId="0" borderId="0" xfId="0" applyFont="1"/>
    <xf numFmtId="0" fontId="4" fillId="0" borderId="3" xfId="0" applyFont="1" applyBorder="1"/>
    <xf numFmtId="166" fontId="3" fillId="0" borderId="14" xfId="2" applyNumberFormat="1" applyFont="1" applyFill="1" applyBorder="1" applyAlignment="1">
      <alignment horizontal="right"/>
    </xf>
    <xf numFmtId="165" fontId="3" fillId="0" borderId="7" xfId="1" applyNumberFormat="1" applyFont="1" applyFill="1" applyBorder="1" applyAlignment="1">
      <alignment horizontal="right"/>
    </xf>
    <xf numFmtId="166" fontId="3" fillId="0" borderId="12" xfId="2" applyNumberFormat="1" applyFont="1" applyFill="1" applyBorder="1" applyAlignment="1">
      <alignment horizontal="right"/>
    </xf>
    <xf numFmtId="166" fontId="3" fillId="0" borderId="10" xfId="2" applyNumberFormat="1" applyFont="1" applyFill="1" applyBorder="1" applyAlignment="1">
      <alignment horizontal="center"/>
    </xf>
    <xf numFmtId="0" fontId="3" fillId="0" borderId="15" xfId="0" quotePrefix="1" applyFont="1" applyBorder="1" applyAlignment="1">
      <alignment horizontal="right" vertical="top"/>
    </xf>
    <xf numFmtId="0" fontId="3" fillId="0" borderId="1" xfId="0" quotePrefix="1" applyFont="1" applyBorder="1" applyAlignment="1">
      <alignment horizontal="center"/>
    </xf>
    <xf numFmtId="166" fontId="3" fillId="0" borderId="6" xfId="2" applyNumberFormat="1" applyFont="1" applyFill="1" applyBorder="1" applyAlignment="1">
      <alignment horizontal="center"/>
    </xf>
    <xf numFmtId="0" fontId="3" fillId="0" borderId="1" xfId="0" quotePrefix="1" applyFont="1" applyBorder="1" applyAlignment="1">
      <alignment horizontal="right" vertical="top"/>
    </xf>
    <xf numFmtId="0" fontId="3" fillId="0" borderId="7" xfId="0" applyFont="1" applyBorder="1" applyAlignment="1">
      <alignment horizontal="right" vertical="top"/>
    </xf>
    <xf numFmtId="0" fontId="15" fillId="0" borderId="0" xfId="0" applyFont="1" applyAlignment="1">
      <alignment horizontal="center"/>
    </xf>
    <xf numFmtId="0" fontId="15" fillId="0" borderId="0" xfId="0" applyFont="1"/>
    <xf numFmtId="0" fontId="15" fillId="0" borderId="3" xfId="0" applyFont="1" applyBorder="1"/>
    <xf numFmtId="0" fontId="18" fillId="0" borderId="0" xfId="0" applyFont="1"/>
    <xf numFmtId="0" fontId="0" fillId="5" borderId="0" xfId="0" applyFill="1"/>
    <xf numFmtId="0" fontId="3" fillId="5" borderId="0" xfId="0" applyFont="1" applyFill="1"/>
    <xf numFmtId="0" fontId="3" fillId="0" borderId="15" xfId="0" applyFont="1" applyBorder="1" applyAlignment="1">
      <alignment vertical="top" wrapText="1"/>
    </xf>
    <xf numFmtId="0" fontId="4" fillId="0" borderId="0" xfId="0" applyFont="1" applyAlignment="1">
      <alignment horizontal="left"/>
    </xf>
    <xf numFmtId="0" fontId="3" fillId="0" borderId="15" xfId="0" applyFont="1" applyBorder="1" applyAlignment="1">
      <alignment horizontal="center" vertical="top"/>
    </xf>
    <xf numFmtId="0" fontId="6" fillId="0" borderId="0" xfId="0" applyFont="1" applyAlignment="1">
      <alignment horizontal="left"/>
    </xf>
    <xf numFmtId="0" fontId="4" fillId="0" borderId="15" xfId="0" applyFont="1" applyBorder="1" applyAlignment="1">
      <alignment horizontal="center"/>
    </xf>
    <xf numFmtId="0" fontId="6" fillId="0" borderId="0" xfId="0" applyFont="1" applyAlignment="1">
      <alignment horizontal="center"/>
    </xf>
    <xf numFmtId="0" fontId="4" fillId="0" borderId="12" xfId="0" quotePrefix="1" applyFont="1" applyBorder="1" applyAlignment="1">
      <alignment horizontal="left"/>
    </xf>
    <xf numFmtId="0" fontId="22" fillId="0" borderId="0" xfId="0" applyFont="1"/>
    <xf numFmtId="165" fontId="5" fillId="0" borderId="1" xfId="1" applyNumberFormat="1" applyFont="1" applyBorder="1"/>
    <xf numFmtId="10" fontId="8" fillId="0" borderId="1" xfId="3" applyNumberFormat="1" applyFont="1" applyFill="1" applyBorder="1"/>
    <xf numFmtId="165" fontId="8" fillId="0" borderId="0" xfId="1" applyNumberFormat="1" applyFont="1" applyFill="1" applyBorder="1"/>
    <xf numFmtId="165" fontId="3" fillId="0" borderId="27" xfId="1" applyNumberFormat="1" applyFont="1" applyBorder="1"/>
    <xf numFmtId="0" fontId="23" fillId="0" borderId="0" xfId="0" applyFont="1" applyAlignment="1">
      <alignment vertical="top" wrapText="1"/>
    </xf>
    <xf numFmtId="0" fontId="23" fillId="0" borderId="4" xfId="0" applyFont="1" applyBorder="1" applyAlignment="1">
      <alignment vertical="top" wrapText="1"/>
    </xf>
    <xf numFmtId="0" fontId="4" fillId="0" borderId="2" xfId="0" applyFont="1" applyBorder="1"/>
    <xf numFmtId="0" fontId="4" fillId="0" borderId="0" xfId="0" applyFont="1" applyAlignment="1">
      <alignment horizontal="centerContinuous"/>
    </xf>
    <xf numFmtId="0" fontId="4" fillId="0" borderId="5" xfId="0" quotePrefix="1" applyFont="1" applyBorder="1" applyAlignment="1">
      <alignment horizontal="left"/>
    </xf>
    <xf numFmtId="0" fontId="4" fillId="0" borderId="15" xfId="0" quotePrefix="1" applyFont="1" applyBorder="1" applyAlignment="1">
      <alignment horizontal="left"/>
    </xf>
    <xf numFmtId="165" fontId="3" fillId="4" borderId="10" xfId="1" applyNumberFormat="1" applyFont="1" applyFill="1" applyBorder="1"/>
    <xf numFmtId="165" fontId="3" fillId="4" borderId="14" xfId="1" applyNumberFormat="1" applyFont="1" applyFill="1" applyBorder="1"/>
    <xf numFmtId="166" fontId="3" fillId="3" borderId="13" xfId="2" applyNumberFormat="1" applyFont="1" applyFill="1" applyBorder="1"/>
    <xf numFmtId="165" fontId="3" fillId="4" borderId="1" xfId="1" applyNumberFormat="1" applyFont="1" applyFill="1" applyBorder="1" applyAlignment="1">
      <alignment horizontal="right"/>
    </xf>
    <xf numFmtId="171" fontId="3" fillId="4" borderId="1" xfId="1" applyNumberFormat="1" applyFont="1" applyFill="1" applyBorder="1" applyAlignment="1">
      <alignment horizontal="right"/>
    </xf>
    <xf numFmtId="165" fontId="3" fillId="4" borderId="17" xfId="1" applyNumberFormat="1" applyFont="1" applyFill="1" applyBorder="1" applyAlignment="1">
      <alignment horizontal="right"/>
    </xf>
    <xf numFmtId="0" fontId="7" fillId="5" borderId="0" xfId="0" applyFont="1" applyFill="1"/>
    <xf numFmtId="0" fontId="3" fillId="4" borderId="17" xfId="0" applyFont="1" applyFill="1" applyBorder="1"/>
    <xf numFmtId="0" fontId="3" fillId="4" borderId="16" xfId="0" applyFont="1" applyFill="1" applyBorder="1"/>
    <xf numFmtId="0" fontId="3" fillId="4" borderId="6" xfId="0" applyFont="1" applyFill="1" applyBorder="1"/>
    <xf numFmtId="0" fontId="3" fillId="4" borderId="15" xfId="0" applyFont="1" applyFill="1" applyBorder="1"/>
    <xf numFmtId="44" fontId="3" fillId="0" borderId="1" xfId="2" applyFont="1" applyFill="1" applyBorder="1"/>
    <xf numFmtId="0" fontId="0" fillId="5" borderId="0" xfId="0" applyFill="1" applyAlignment="1">
      <alignment vertical="top" wrapText="1"/>
    </xf>
    <xf numFmtId="165" fontId="3" fillId="4" borderId="1" xfId="1" applyNumberFormat="1" applyFont="1" applyFill="1" applyBorder="1"/>
    <xf numFmtId="0" fontId="3" fillId="4" borderId="2" xfId="0" applyFont="1" applyFill="1" applyBorder="1"/>
    <xf numFmtId="165" fontId="3" fillId="4" borderId="12" xfId="1" applyNumberFormat="1" applyFont="1" applyFill="1" applyBorder="1"/>
    <xf numFmtId="0" fontId="3" fillId="4" borderId="1" xfId="0" applyFont="1" applyFill="1" applyBorder="1"/>
    <xf numFmtId="166" fontId="3" fillId="4" borderId="10" xfId="2" applyNumberFormat="1" applyFont="1" applyFill="1" applyBorder="1"/>
    <xf numFmtId="169" fontId="8" fillId="4" borderId="0" xfId="3" applyNumberFormat="1" applyFont="1" applyFill="1" applyBorder="1"/>
    <xf numFmtId="165" fontId="3" fillId="4" borderId="5" xfId="1" applyNumberFormat="1" applyFont="1" applyFill="1" applyBorder="1"/>
    <xf numFmtId="165" fontId="3" fillId="4" borderId="11" xfId="1" applyNumberFormat="1" applyFont="1" applyFill="1" applyBorder="1"/>
    <xf numFmtId="165" fontId="3" fillId="4" borderId="13" xfId="1" applyNumberFormat="1" applyFont="1" applyFill="1" applyBorder="1"/>
    <xf numFmtId="169" fontId="8" fillId="4" borderId="1" xfId="3" applyNumberFormat="1" applyFont="1" applyFill="1" applyBorder="1"/>
    <xf numFmtId="166" fontId="3" fillId="4" borderId="1" xfId="2" applyNumberFormat="1" applyFont="1" applyFill="1" applyBorder="1"/>
    <xf numFmtId="166" fontId="3" fillId="4" borderId="17" xfId="2" applyNumberFormat="1" applyFont="1" applyFill="1" applyBorder="1"/>
    <xf numFmtId="169" fontId="8" fillId="4" borderId="14" xfId="3" applyNumberFormat="1" applyFont="1" applyFill="1" applyBorder="1"/>
    <xf numFmtId="166" fontId="3" fillId="4" borderId="6" xfId="2" applyNumberFormat="1" applyFont="1" applyFill="1" applyBorder="1"/>
    <xf numFmtId="165" fontId="3" fillId="4" borderId="7" xfId="1" applyNumberFormat="1" applyFont="1" applyFill="1" applyBorder="1"/>
    <xf numFmtId="165" fontId="3" fillId="4" borderId="15" xfId="1" applyNumberFormat="1" applyFont="1" applyFill="1" applyBorder="1"/>
    <xf numFmtId="165" fontId="3" fillId="4" borderId="4" xfId="1" applyNumberFormat="1" applyFont="1" applyFill="1" applyBorder="1"/>
    <xf numFmtId="165" fontId="3" fillId="4" borderId="6" xfId="1" applyNumberFormat="1" applyFont="1" applyFill="1" applyBorder="1"/>
    <xf numFmtId="0" fontId="4" fillId="0" borderId="11" xfId="0" applyFont="1" applyBorder="1" applyAlignment="1">
      <alignment horizontal="center"/>
    </xf>
    <xf numFmtId="0" fontId="4" fillId="0" borderId="4" xfId="0" applyFont="1" applyBorder="1" applyAlignment="1">
      <alignment horizontal="center"/>
    </xf>
    <xf numFmtId="0" fontId="4" fillId="0" borderId="4" xfId="0" quotePrefix="1" applyFont="1" applyBorder="1" applyAlignment="1">
      <alignment horizontal="center"/>
    </xf>
    <xf numFmtId="0" fontId="4" fillId="0" borderId="10" xfId="0" quotePrefix="1" applyFont="1" applyBorder="1" applyAlignment="1">
      <alignment horizontal="left"/>
    </xf>
    <xf numFmtId="0" fontId="3" fillId="4" borderId="7" xfId="0" applyFont="1" applyFill="1" applyBorder="1"/>
    <xf numFmtId="0" fontId="22" fillId="0" borderId="12" xfId="0" applyFont="1" applyBorder="1" applyAlignment="1">
      <alignment horizontal="centerContinuous"/>
    </xf>
    <xf numFmtId="168" fontId="3" fillId="4" borderId="14" xfId="3" applyNumberFormat="1" applyFont="1" applyFill="1" applyBorder="1"/>
    <xf numFmtId="0" fontId="3" fillId="0" borderId="1" xfId="0" applyFont="1" applyBorder="1" applyAlignment="1">
      <alignment horizontal="center" vertical="top"/>
    </xf>
    <xf numFmtId="165" fontId="3" fillId="4" borderId="1" xfId="1" applyNumberFormat="1" applyFont="1" applyFill="1" applyBorder="1" applyAlignment="1">
      <alignment horizontal="center"/>
    </xf>
    <xf numFmtId="170" fontId="3" fillId="4" borderId="1" xfId="1" applyNumberFormat="1" applyFont="1" applyFill="1" applyBorder="1"/>
    <xf numFmtId="0" fontId="3" fillId="4" borderId="14" xfId="0" applyFont="1" applyFill="1" applyBorder="1"/>
    <xf numFmtId="165" fontId="3" fillId="4" borderId="10" xfId="0" applyNumberFormat="1" applyFont="1" applyFill="1" applyBorder="1"/>
    <xf numFmtId="0" fontId="5" fillId="0" borderId="0" xfId="0" applyFont="1"/>
    <xf numFmtId="0" fontId="5" fillId="5" borderId="0" xfId="0" applyFont="1" applyFill="1"/>
    <xf numFmtId="0" fontId="22" fillId="0" borderId="4" xfId="0" applyFont="1" applyBorder="1" applyAlignment="1">
      <alignment horizontal="center"/>
    </xf>
    <xf numFmtId="0" fontId="3" fillId="4" borderId="0" xfId="0" quotePrefix="1" applyFont="1" applyFill="1" applyAlignment="1">
      <alignment horizontal="right"/>
    </xf>
    <xf numFmtId="165" fontId="3" fillId="4" borderId="0" xfId="1" applyNumberFormat="1" applyFont="1" applyFill="1" applyBorder="1"/>
    <xf numFmtId="14" fontId="3" fillId="4" borderId="0" xfId="1" applyNumberFormat="1" applyFont="1" applyFill="1" applyBorder="1"/>
    <xf numFmtId="14" fontId="3" fillId="4" borderId="0" xfId="3" applyNumberFormat="1" applyFont="1" applyFill="1" applyBorder="1" applyAlignment="1">
      <alignment horizontal="center"/>
    </xf>
    <xf numFmtId="10" fontId="3" fillId="4" borderId="0" xfId="3" applyNumberFormat="1" applyFont="1" applyFill="1" applyBorder="1" applyAlignment="1">
      <alignment horizontal="center"/>
    </xf>
    <xf numFmtId="166" fontId="3" fillId="4" borderId="0" xfId="2" applyNumberFormat="1" applyFont="1" applyFill="1" applyBorder="1" applyAlignment="1">
      <alignment horizontal="centerContinuous"/>
    </xf>
    <xf numFmtId="10" fontId="3" fillId="4" borderId="3" xfId="3" applyNumberFormat="1" applyFont="1" applyFill="1" applyBorder="1" applyAlignment="1">
      <alignment horizontal="center"/>
    </xf>
    <xf numFmtId="166" fontId="3" fillId="4" borderId="16" xfId="2" applyNumberFormat="1" applyFont="1" applyFill="1" applyBorder="1"/>
    <xf numFmtId="0" fontId="5" fillId="0" borderId="1" xfId="0" applyFont="1" applyBorder="1" applyAlignment="1">
      <alignment vertical="top" wrapText="1"/>
    </xf>
    <xf numFmtId="0" fontId="0" fillId="4" borderId="6" xfId="0" applyFill="1" applyBorder="1" applyAlignment="1">
      <alignment vertical="top" wrapText="1"/>
    </xf>
    <xf numFmtId="0" fontId="4" fillId="0" borderId="12" xfId="0" applyFont="1" applyBorder="1"/>
    <xf numFmtId="0" fontId="4" fillId="0" borderId="13" xfId="0" quotePrefix="1" applyFont="1" applyBorder="1" applyAlignment="1">
      <alignment horizontal="right"/>
    </xf>
    <xf numFmtId="0" fontId="5" fillId="0" borderId="1" xfId="0" applyFont="1" applyBorder="1" applyAlignment="1">
      <alignment horizontal="left" vertical="top" wrapText="1"/>
    </xf>
    <xf numFmtId="0" fontId="0" fillId="0" borderId="4" xfId="0" applyBorder="1"/>
    <xf numFmtId="0" fontId="4" fillId="0" borderId="12" xfId="0" applyFont="1" applyBorder="1" applyAlignment="1">
      <alignment horizontal="left"/>
    </xf>
    <xf numFmtId="165" fontId="3" fillId="5" borderId="0" xfId="1" applyNumberFormat="1" applyFont="1" applyFill="1" applyBorder="1"/>
    <xf numFmtId="0" fontId="3" fillId="4" borderId="1" xfId="0" applyFont="1" applyFill="1" applyBorder="1" applyAlignment="1">
      <alignment horizontal="center"/>
    </xf>
    <xf numFmtId="0" fontId="3" fillId="4" borderId="16" xfId="0" applyFont="1" applyFill="1" applyBorder="1" applyAlignment="1">
      <alignment horizontal="centerContinuous"/>
    </xf>
    <xf numFmtId="0" fontId="3" fillId="4" borderId="1" xfId="0" applyFont="1" applyFill="1" applyBorder="1" applyAlignment="1">
      <alignment horizontal="centerContinuous"/>
    </xf>
    <xf numFmtId="166" fontId="3" fillId="4" borderId="1" xfId="2" quotePrefix="1" applyNumberFormat="1" applyFont="1" applyFill="1" applyBorder="1" applyAlignment="1">
      <alignment horizontal="center"/>
    </xf>
    <xf numFmtId="0" fontId="3" fillId="4" borderId="6" xfId="0" quotePrefix="1" applyFont="1" applyFill="1" applyBorder="1" applyAlignment="1">
      <alignment horizontal="left"/>
    </xf>
    <xf numFmtId="0" fontId="3" fillId="4" borderId="1" xfId="0" quotePrefix="1" applyFont="1" applyFill="1" applyBorder="1" applyAlignment="1">
      <alignment horizontal="left"/>
    </xf>
    <xf numFmtId="0" fontId="3" fillId="4" borderId="1" xfId="0" quotePrefix="1" applyFont="1" applyFill="1" applyBorder="1" applyAlignment="1">
      <alignment horizontal="center"/>
    </xf>
    <xf numFmtId="0" fontId="3" fillId="4" borderId="7" xfId="0" quotePrefix="1" applyFont="1" applyFill="1" applyBorder="1" applyAlignment="1">
      <alignment horizontal="center"/>
    </xf>
    <xf numFmtId="0" fontId="3" fillId="4" borderId="9" xfId="0" applyFont="1" applyFill="1" applyBorder="1"/>
    <xf numFmtId="0" fontId="3" fillId="4" borderId="9" xfId="0" applyFont="1" applyFill="1" applyBorder="1" applyAlignment="1">
      <alignment horizontal="left"/>
    </xf>
    <xf numFmtId="166" fontId="3" fillId="4" borderId="9" xfId="2" applyNumberFormat="1" applyFont="1" applyFill="1" applyBorder="1"/>
    <xf numFmtId="166" fontId="3" fillId="4" borderId="11" xfId="2" applyNumberFormat="1" applyFont="1" applyFill="1" applyBorder="1"/>
    <xf numFmtId="0" fontId="4" fillId="0" borderId="9" xfId="0" quotePrefix="1" applyFont="1" applyBorder="1" applyAlignment="1">
      <alignment horizontal="left"/>
    </xf>
    <xf numFmtId="0" fontId="3" fillId="0" borderId="15" xfId="0" applyFont="1" applyBorder="1" applyAlignment="1">
      <alignment horizontal="center" vertical="center"/>
    </xf>
    <xf numFmtId="0" fontId="3" fillId="0" borderId="4" xfId="0" applyFont="1" applyBorder="1" applyAlignment="1">
      <alignment horizontal="centerContinuous" vertical="center"/>
    </xf>
    <xf numFmtId="165" fontId="3" fillId="0" borderId="11" xfId="1" applyNumberFormat="1" applyFont="1" applyFill="1" applyBorder="1" applyAlignment="1">
      <alignment horizontal="center"/>
    </xf>
    <xf numFmtId="165" fontId="3" fillId="0" borderId="6" xfId="1" quotePrefix="1" applyNumberFormat="1" applyFont="1" applyFill="1" applyBorder="1" applyAlignment="1">
      <alignment horizontal="left"/>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Continuous" vertical="center"/>
    </xf>
    <xf numFmtId="0" fontId="3" fillId="0" borderId="31" xfId="0" applyFont="1" applyBorder="1" applyAlignment="1">
      <alignment horizontal="centerContinuous"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165" fontId="3" fillId="0" borderId="34" xfId="1" applyNumberFormat="1" applyFont="1" applyFill="1" applyBorder="1" applyAlignment="1">
      <alignment horizontal="left"/>
    </xf>
    <xf numFmtId="165" fontId="3" fillId="0" borderId="35" xfId="1" applyNumberFormat="1" applyFont="1" applyFill="1" applyBorder="1" applyAlignment="1">
      <alignment horizontal="left"/>
    </xf>
    <xf numFmtId="165" fontId="3" fillId="0" borderId="35" xfId="1" applyNumberFormat="1" applyFont="1" applyFill="1" applyBorder="1"/>
    <xf numFmtId="165" fontId="3" fillId="0" borderId="36" xfId="1" applyNumberFormat="1" applyFont="1" applyFill="1" applyBorder="1"/>
    <xf numFmtId="165" fontId="3" fillId="0" borderId="37" xfId="1" quotePrefix="1" applyNumberFormat="1" applyFont="1" applyFill="1" applyBorder="1" applyAlignment="1">
      <alignment horizontal="left"/>
    </xf>
    <xf numFmtId="165" fontId="3" fillId="0" borderId="26" xfId="1" quotePrefix="1" applyNumberFormat="1" applyFont="1" applyFill="1" applyBorder="1" applyAlignment="1">
      <alignment horizontal="left"/>
    </xf>
    <xf numFmtId="165" fontId="3" fillId="0" borderId="38" xfId="1" quotePrefix="1" applyNumberFormat="1" applyFont="1" applyFill="1" applyBorder="1" applyAlignment="1">
      <alignment horizontal="left"/>
    </xf>
    <xf numFmtId="0" fontId="3" fillId="4" borderId="15" xfId="0" quotePrefix="1" applyFont="1" applyFill="1" applyBorder="1" applyAlignment="1">
      <alignment horizontal="left"/>
    </xf>
    <xf numFmtId="165" fontId="3" fillId="4" borderId="34" xfId="1" applyNumberFormat="1" applyFont="1" applyFill="1" applyBorder="1" applyAlignment="1">
      <alignment horizontal="left"/>
    </xf>
    <xf numFmtId="165" fontId="3" fillId="4" borderId="10" xfId="1" quotePrefix="1" applyNumberFormat="1" applyFont="1" applyFill="1" applyBorder="1" applyAlignment="1">
      <alignment horizontal="center"/>
    </xf>
    <xf numFmtId="165" fontId="3" fillId="4" borderId="39" xfId="1" applyNumberFormat="1" applyFont="1" applyFill="1" applyBorder="1"/>
    <xf numFmtId="165" fontId="3" fillId="4" borderId="10" xfId="1" applyNumberFormat="1" applyFont="1" applyFill="1" applyBorder="1" applyAlignment="1">
      <alignment horizontal="right"/>
    </xf>
    <xf numFmtId="165" fontId="3" fillId="4" borderId="7" xfId="1" applyNumberFormat="1" applyFont="1" applyFill="1" applyBorder="1" applyAlignment="1">
      <alignment horizontal="right"/>
    </xf>
    <xf numFmtId="0" fontId="3" fillId="4" borderId="7" xfId="0" applyFont="1" applyFill="1" applyBorder="1" applyAlignment="1">
      <alignment horizontal="center"/>
    </xf>
    <xf numFmtId="166" fontId="3" fillId="4" borderId="1" xfId="2" applyNumberFormat="1" applyFont="1" applyFill="1" applyBorder="1" applyAlignment="1">
      <alignment horizontal="center"/>
    </xf>
    <xf numFmtId="165" fontId="3" fillId="4" borderId="14" xfId="1" applyNumberFormat="1" applyFont="1" applyFill="1" applyBorder="1" applyAlignment="1">
      <alignment horizontal="right"/>
    </xf>
    <xf numFmtId="165" fontId="3" fillId="4" borderId="5" xfId="1" applyNumberFormat="1" applyFont="1" applyFill="1" applyBorder="1" applyAlignment="1">
      <alignment horizontal="right"/>
    </xf>
    <xf numFmtId="168" fontId="3" fillId="4" borderId="1" xfId="3" applyNumberFormat="1" applyFont="1" applyFill="1" applyBorder="1" applyAlignment="1">
      <alignment horizontal="right"/>
    </xf>
    <xf numFmtId="168" fontId="3" fillId="4" borderId="7" xfId="3" applyNumberFormat="1" applyFont="1" applyFill="1" applyBorder="1" applyAlignment="1">
      <alignment horizontal="right"/>
    </xf>
    <xf numFmtId="168" fontId="3" fillId="4" borderId="10" xfId="3" applyNumberFormat="1" applyFont="1" applyFill="1" applyBorder="1" applyAlignment="1">
      <alignment horizontal="right"/>
    </xf>
    <xf numFmtId="168" fontId="3" fillId="4" borderId="14" xfId="3" applyNumberFormat="1" applyFont="1" applyFill="1" applyBorder="1" applyAlignment="1">
      <alignment horizontal="right"/>
    </xf>
    <xf numFmtId="168" fontId="3" fillId="4" borderId="5" xfId="3" applyNumberFormat="1" applyFont="1" applyFill="1" applyBorder="1" applyAlignment="1">
      <alignment horizontal="right"/>
    </xf>
    <xf numFmtId="0" fontId="5" fillId="0" borderId="0" xfId="0" applyFont="1" applyAlignment="1">
      <alignment horizontal="left"/>
    </xf>
    <xf numFmtId="165" fontId="3" fillId="4" borderId="14" xfId="1" applyNumberFormat="1" applyFont="1" applyFill="1" applyBorder="1" applyAlignment="1">
      <alignment horizontal="center"/>
    </xf>
    <xf numFmtId="0" fontId="4" fillId="0" borderId="1" xfId="0" quotePrefix="1" applyFont="1" applyBorder="1" applyAlignment="1">
      <alignment horizontal="centerContinuous"/>
    </xf>
    <xf numFmtId="0" fontId="9" fillId="5" borderId="0" xfId="0" applyFont="1" applyFill="1"/>
    <xf numFmtId="0" fontId="3" fillId="4" borderId="17" xfId="0" applyFont="1" applyFill="1" applyBorder="1" applyAlignment="1">
      <alignment horizontal="center"/>
    </xf>
    <xf numFmtId="165" fontId="3" fillId="4" borderId="16" xfId="1" applyNumberFormat="1" applyFont="1" applyFill="1" applyBorder="1"/>
    <xf numFmtId="0" fontId="3" fillId="4" borderId="0" xfId="0" applyFont="1" applyFill="1" applyAlignment="1">
      <alignment horizontal="centerContinuous"/>
    </xf>
    <xf numFmtId="165" fontId="3" fillId="4" borderId="17" xfId="1" applyNumberFormat="1" applyFont="1" applyFill="1" applyBorder="1"/>
    <xf numFmtId="165" fontId="4" fillId="0" borderId="17" xfId="1" applyNumberFormat="1" applyFont="1" applyFill="1" applyBorder="1" applyAlignment="1">
      <alignment horizontal="center"/>
    </xf>
    <xf numFmtId="0" fontId="15" fillId="5" borderId="0" xfId="0" applyFont="1" applyFill="1"/>
    <xf numFmtId="166" fontId="15" fillId="5" borderId="0" xfId="0" applyNumberFormat="1" applyFont="1" applyFill="1"/>
    <xf numFmtId="0" fontId="3" fillId="0" borderId="4" xfId="0" quotePrefix="1" applyFont="1" applyBorder="1" applyAlignment="1">
      <alignment horizontal="left"/>
    </xf>
    <xf numFmtId="0" fontId="17" fillId="0" borderId="0" xfId="0" quotePrefix="1" applyFont="1" applyAlignment="1">
      <alignment horizontal="center"/>
    </xf>
    <xf numFmtId="0" fontId="15" fillId="0" borderId="15" xfId="0" applyFont="1" applyBorder="1" applyAlignment="1">
      <alignment horizontal="center"/>
    </xf>
    <xf numFmtId="0" fontId="15" fillId="0" borderId="4" xfId="0" applyFont="1" applyBorder="1"/>
    <xf numFmtId="0" fontId="11" fillId="0" borderId="4" xfId="0" applyFont="1" applyBorder="1" applyAlignment="1">
      <alignment vertical="top" wrapText="1"/>
    </xf>
    <xf numFmtId="166" fontId="15" fillId="0" borderId="40" xfId="2" applyNumberFormat="1" applyFont="1" applyBorder="1"/>
    <xf numFmtId="0" fontId="15" fillId="4" borderId="15" xfId="0" applyFont="1" applyFill="1" applyBorder="1" applyAlignment="1">
      <alignment horizontal="center"/>
    </xf>
    <xf numFmtId="0" fontId="15" fillId="4" borderId="0" xfId="0" applyFont="1" applyFill="1"/>
    <xf numFmtId="0" fontId="15" fillId="4" borderId="4" xfId="0" applyFont="1" applyFill="1" applyBorder="1"/>
    <xf numFmtId="0" fontId="26" fillId="0" borderId="0" xfId="0" applyFont="1" applyAlignment="1">
      <alignment horizontal="left"/>
    </xf>
    <xf numFmtId="166" fontId="15" fillId="0" borderId="4" xfId="2" applyNumberFormat="1" applyFont="1" applyBorder="1"/>
    <xf numFmtId="0" fontId="15" fillId="0" borderId="15" xfId="0" applyFont="1" applyBorder="1" applyAlignment="1">
      <alignment horizontal="left"/>
    </xf>
    <xf numFmtId="0" fontId="16" fillId="0" borderId="0" xfId="0" applyFont="1"/>
    <xf numFmtId="166" fontId="15" fillId="0" borderId="40" xfId="0" applyNumberFormat="1" applyFont="1" applyBorder="1"/>
    <xf numFmtId="9" fontId="15" fillId="0" borderId="41" xfId="3" applyFont="1" applyBorder="1"/>
    <xf numFmtId="0" fontId="15" fillId="0" borderId="4" xfId="0" applyFont="1" applyBorder="1" applyAlignment="1">
      <alignment horizontal="center"/>
    </xf>
    <xf numFmtId="0" fontId="15" fillId="0" borderId="12" xfId="0" applyFont="1" applyBorder="1" applyAlignment="1">
      <alignment horizontal="center"/>
    </xf>
    <xf numFmtId="0" fontId="15" fillId="0" borderId="13" xfId="0" applyFont="1" applyBorder="1"/>
    <xf numFmtId="0" fontId="0" fillId="0" borderId="4" xfId="0" applyBorder="1" applyAlignment="1">
      <alignment horizontal="center"/>
    </xf>
    <xf numFmtId="0" fontId="0" fillId="5" borderId="0" xfId="0" applyFill="1" applyAlignment="1">
      <alignment wrapText="1"/>
    </xf>
    <xf numFmtId="0" fontId="0" fillId="0" borderId="7" xfId="0" applyBorder="1"/>
    <xf numFmtId="0" fontId="0" fillId="0" borderId="7" xfId="0" quotePrefix="1" applyBorder="1" applyAlignment="1">
      <alignment horizontal="left"/>
    </xf>
    <xf numFmtId="0" fontId="0" fillId="0" borderId="7" xfId="0" applyBorder="1" applyAlignment="1">
      <alignment horizontal="left"/>
    </xf>
    <xf numFmtId="0" fontId="22" fillId="0" borderId="7" xfId="0" applyFont="1" applyBorder="1" applyAlignment="1">
      <alignment horizontal="left"/>
    </xf>
    <xf numFmtId="0" fontId="3" fillId="2" borderId="7" xfId="0" applyFont="1" applyFill="1" applyBorder="1" applyAlignment="1">
      <alignment horizontal="left"/>
    </xf>
    <xf numFmtId="0" fontId="10" fillId="0" borderId="7" xfId="0" applyFont="1" applyBorder="1" applyAlignment="1">
      <alignment horizontal="left"/>
    </xf>
    <xf numFmtId="0" fontId="1" fillId="0" borderId="7" xfId="0" applyFont="1" applyBorder="1" applyAlignment="1">
      <alignment horizontal="left" wrapText="1"/>
    </xf>
    <xf numFmtId="0" fontId="0" fillId="0" borderId="7" xfId="0" applyBorder="1" applyAlignment="1">
      <alignment horizontal="left" vertical="top" wrapText="1"/>
    </xf>
    <xf numFmtId="0" fontId="0" fillId="0" borderId="7" xfId="0" applyBorder="1" applyAlignment="1">
      <alignment horizontal="left" vertical="top"/>
    </xf>
    <xf numFmtId="0" fontId="0" fillId="2" borderId="7" xfId="0" applyFill="1" applyBorder="1" applyAlignment="1">
      <alignment horizontal="left" vertical="top" wrapText="1"/>
    </xf>
    <xf numFmtId="0" fontId="0" fillId="2" borderId="7" xfId="0" applyFill="1" applyBorder="1" applyAlignment="1">
      <alignment horizontal="left"/>
    </xf>
    <xf numFmtId="0" fontId="0" fillId="2" borderId="7" xfId="0" quotePrefix="1" applyFill="1" applyBorder="1" applyAlignment="1">
      <alignment horizontal="left"/>
    </xf>
    <xf numFmtId="0" fontId="27" fillId="0" borderId="7" xfId="0" applyFont="1" applyBorder="1" applyAlignment="1">
      <alignment horizontal="left" vertical="top" wrapText="1"/>
    </xf>
    <xf numFmtId="0" fontId="21" fillId="0" borderId="0" xfId="0" applyFont="1"/>
    <xf numFmtId="164" fontId="3" fillId="0" borderId="4" xfId="1" applyNumberFormat="1" applyFont="1" applyFill="1" applyBorder="1" applyAlignment="1">
      <alignment horizontal="center"/>
    </xf>
    <xf numFmtId="164" fontId="3" fillId="0" borderId="4" xfId="1" applyNumberFormat="1" applyFont="1" applyFill="1" applyBorder="1"/>
    <xf numFmtId="0" fontId="3" fillId="0" borderId="15" xfId="0" applyFont="1" applyBorder="1" applyAlignment="1">
      <alignment horizontal="right"/>
    </xf>
    <xf numFmtId="0" fontId="3" fillId="2" borderId="0" xfId="0" quotePrefix="1" applyFont="1" applyFill="1" applyAlignment="1">
      <alignment horizontal="center"/>
    </xf>
    <xf numFmtId="0" fontId="3" fillId="2" borderId="4" xfId="0" applyFont="1" applyFill="1" applyBorder="1"/>
    <xf numFmtId="0" fontId="4" fillId="0" borderId="17" xfId="0" quotePrefix="1" applyFont="1" applyBorder="1" applyAlignment="1">
      <alignment horizontal="left"/>
    </xf>
    <xf numFmtId="0" fontId="3" fillId="0" borderId="3" xfId="0" applyFont="1" applyBorder="1" applyAlignment="1">
      <alignment vertical="center"/>
    </xf>
    <xf numFmtId="0" fontId="3" fillId="0" borderId="3" xfId="0" applyFont="1" applyBorder="1" applyAlignment="1">
      <alignment horizontal="right" vertical="center"/>
    </xf>
    <xf numFmtId="0" fontId="3" fillId="0" borderId="3" xfId="0" applyFont="1" applyBorder="1" applyAlignment="1">
      <alignment horizontal="left" vertical="center"/>
    </xf>
    <xf numFmtId="165" fontId="3" fillId="0" borderId="0" xfId="1" applyNumberFormat="1" applyFont="1" applyFill="1" applyBorder="1"/>
    <xf numFmtId="0" fontId="4" fillId="0" borderId="15" xfId="0" applyFont="1" applyBorder="1" applyAlignment="1">
      <alignment horizontal="left"/>
    </xf>
    <xf numFmtId="0" fontId="3" fillId="0" borderId="0" xfId="0" applyFont="1" applyAlignment="1">
      <alignment vertical="top"/>
    </xf>
    <xf numFmtId="0" fontId="4" fillId="0" borderId="6" xfId="0" applyFont="1" applyBorder="1" applyAlignment="1">
      <alignment horizontal="left"/>
    </xf>
    <xf numFmtId="0" fontId="4" fillId="0" borderId="11" xfId="0" applyFont="1" applyBorder="1" applyAlignment="1">
      <alignment horizontal="left"/>
    </xf>
    <xf numFmtId="0" fontId="3" fillId="0" borderId="42" xfId="0" applyFont="1" applyBorder="1" applyAlignment="1">
      <alignment horizontal="center" vertical="top"/>
    </xf>
    <xf numFmtId="0" fontId="0" fillId="0" borderId="15" xfId="0" applyBorder="1"/>
    <xf numFmtId="0" fontId="20" fillId="0" borderId="15" xfId="0" applyFont="1" applyBorder="1" applyAlignment="1">
      <alignment horizontal="left"/>
    </xf>
    <xf numFmtId="0" fontId="0" fillId="0" borderId="12" xfId="0" applyBorder="1"/>
    <xf numFmtId="0" fontId="0" fillId="0" borderId="13" xfId="0" applyBorder="1"/>
    <xf numFmtId="0" fontId="3" fillId="0" borderId="44" xfId="0" applyFont="1" applyBorder="1" applyAlignment="1">
      <alignment horizontal="right"/>
    </xf>
    <xf numFmtId="0" fontId="3" fillId="6" borderId="1" xfId="0" applyFont="1" applyFill="1" applyBorder="1" applyAlignment="1">
      <alignment horizontal="right" vertical="top"/>
    </xf>
    <xf numFmtId="0" fontId="30" fillId="0" borderId="12" xfId="0" applyFont="1" applyBorder="1" applyAlignment="1">
      <alignment vertical="center"/>
    </xf>
    <xf numFmtId="0" fontId="22" fillId="0" borderId="5" xfId="0" applyFont="1" applyBorder="1"/>
    <xf numFmtId="0" fontId="22" fillId="0" borderId="1" xfId="0" applyFont="1" applyBorder="1" applyAlignment="1">
      <alignment horizontal="right" vertical="top"/>
    </xf>
    <xf numFmtId="0" fontId="12" fillId="0" borderId="1" xfId="0" applyFont="1" applyBorder="1" applyAlignment="1">
      <alignment horizontal="center" vertical="center"/>
    </xf>
    <xf numFmtId="0" fontId="3" fillId="0" borderId="12" xfId="0" quotePrefix="1" applyFont="1" applyBorder="1" applyAlignment="1">
      <alignment horizontal="centerContinuous"/>
    </xf>
    <xf numFmtId="0" fontId="3" fillId="0" borderId="3" xfId="0" quotePrefix="1" applyFont="1" applyBorder="1" applyAlignment="1">
      <alignment horizontal="centerContinuous"/>
    </xf>
    <xf numFmtId="166" fontId="3" fillId="0" borderId="16" xfId="2" applyNumberFormat="1" applyFont="1" applyBorder="1"/>
    <xf numFmtId="0" fontId="32" fillId="0" borderId="15" xfId="0" applyFont="1" applyBorder="1" applyAlignment="1">
      <alignment horizontal="center" vertical="center"/>
    </xf>
    <xf numFmtId="0" fontId="32" fillId="0" borderId="0" xfId="0" applyFont="1" applyAlignment="1">
      <alignment horizontal="center" vertical="center"/>
    </xf>
    <xf numFmtId="0" fontId="32" fillId="0" borderId="11" xfId="0" applyFont="1" applyBorder="1" applyAlignment="1">
      <alignment horizontal="center" vertical="center"/>
    </xf>
    <xf numFmtId="0" fontId="19" fillId="0" borderId="4" xfId="0" applyFont="1" applyBorder="1"/>
    <xf numFmtId="0" fontId="0" fillId="0" borderId="14" xfId="0" applyBorder="1"/>
    <xf numFmtId="0" fontId="4" fillId="0" borderId="7" xfId="0" applyFont="1" applyBorder="1" applyAlignment="1">
      <alignment horizontal="center"/>
    </xf>
    <xf numFmtId="0" fontId="0" fillId="0" borderId="10" xfId="0" applyBorder="1"/>
    <xf numFmtId="0" fontId="3" fillId="0" borderId="14" xfId="0" applyFont="1" applyBorder="1" applyAlignment="1">
      <alignment horizontal="left"/>
    </xf>
    <xf numFmtId="166" fontId="3" fillId="0" borderId="0" xfId="2" applyNumberFormat="1" applyFont="1"/>
    <xf numFmtId="166" fontId="3" fillId="0" borderId="7" xfId="2" applyNumberFormat="1" applyFont="1" applyBorder="1" applyAlignment="1">
      <alignment horizontal="center"/>
    </xf>
    <xf numFmtId="166" fontId="3" fillId="0" borderId="7" xfId="2" applyNumberFormat="1" applyFont="1" applyBorder="1" applyAlignment="1">
      <alignment horizontal="centerContinuous"/>
    </xf>
    <xf numFmtId="166" fontId="3" fillId="0" borderId="1" xfId="2" applyNumberFormat="1" applyFont="1" applyFill="1" applyBorder="1" applyAlignment="1">
      <alignment horizontal="left"/>
    </xf>
    <xf numFmtId="0" fontId="3" fillId="2" borderId="0" xfId="0" applyFont="1" applyFill="1"/>
    <xf numFmtId="0" fontId="3" fillId="3" borderId="7" xfId="0" applyFont="1" applyFill="1" applyBorder="1" applyAlignment="1">
      <alignment horizontal="center"/>
    </xf>
    <xf numFmtId="0" fontId="3" fillId="3" borderId="15" xfId="0" applyFont="1" applyFill="1" applyBorder="1"/>
    <xf numFmtId="0" fontId="3" fillId="3" borderId="4" xfId="0" applyFont="1" applyFill="1" applyBorder="1"/>
    <xf numFmtId="166" fontId="3" fillId="3" borderId="7" xfId="2" applyNumberFormat="1" applyFont="1" applyFill="1" applyBorder="1"/>
    <xf numFmtId="0" fontId="3" fillId="3" borderId="10" xfId="0" applyFont="1" applyFill="1" applyBorder="1" applyAlignment="1">
      <alignment horizontal="center"/>
    </xf>
    <xf numFmtId="0" fontId="3" fillId="3" borderId="12" xfId="0" applyFont="1" applyFill="1" applyBorder="1"/>
    <xf numFmtId="0" fontId="3" fillId="3" borderId="3" xfId="0" applyFont="1" applyFill="1" applyBorder="1"/>
    <xf numFmtId="0" fontId="3" fillId="3" borderId="15" xfId="0" quotePrefix="1" applyFont="1" applyFill="1" applyBorder="1" applyAlignment="1">
      <alignment horizontal="left"/>
    </xf>
    <xf numFmtId="0" fontId="3" fillId="3" borderId="0" xfId="0" quotePrefix="1" applyFont="1" applyFill="1" applyAlignment="1">
      <alignment horizontal="left"/>
    </xf>
    <xf numFmtId="0" fontId="3" fillId="3" borderId="4" xfId="0" quotePrefix="1" applyFont="1" applyFill="1" applyBorder="1" applyAlignment="1">
      <alignment horizontal="left"/>
    </xf>
    <xf numFmtId="0" fontId="8" fillId="0" borderId="7" xfId="0" applyFont="1" applyBorder="1"/>
    <xf numFmtId="166" fontId="3" fillId="0" borderId="10" xfId="1" applyNumberFormat="1" applyFont="1" applyBorder="1"/>
    <xf numFmtId="166" fontId="3" fillId="0" borderId="10" xfId="1" applyNumberFormat="1" applyFont="1" applyFill="1" applyBorder="1"/>
    <xf numFmtId="10" fontId="8" fillId="0" borderId="10" xfId="3" applyNumberFormat="1" applyFont="1" applyFill="1" applyBorder="1"/>
    <xf numFmtId="166" fontId="3" fillId="7" borderId="14" xfId="2" applyNumberFormat="1" applyFont="1" applyFill="1" applyBorder="1"/>
    <xf numFmtId="166" fontId="3" fillId="7" borderId="11" xfId="2" applyNumberFormat="1" applyFont="1" applyFill="1" applyBorder="1"/>
    <xf numFmtId="166" fontId="3" fillId="0" borderId="13" xfId="1" applyNumberFormat="1" applyFont="1" applyBorder="1" applyAlignment="1">
      <alignment horizontal="right"/>
    </xf>
    <xf numFmtId="165" fontId="3" fillId="0" borderId="13" xfId="1" applyNumberFormat="1" applyFont="1" applyBorder="1" applyAlignment="1">
      <alignment horizontal="right"/>
    </xf>
    <xf numFmtId="0" fontId="3" fillId="0" borderId="46" xfId="0" quotePrefix="1" applyFont="1" applyBorder="1" applyAlignment="1">
      <alignment horizontal="left"/>
    </xf>
    <xf numFmtId="0" fontId="3" fillId="0" borderId="46" xfId="0" applyFont="1" applyBorder="1"/>
    <xf numFmtId="0" fontId="4" fillId="0" borderId="19" xfId="0" quotePrefix="1" applyFont="1" applyBorder="1" applyAlignment="1">
      <alignment horizontal="center"/>
    </xf>
    <xf numFmtId="165" fontId="3" fillId="0" borderId="14" xfId="1" applyNumberFormat="1" applyFont="1" applyBorder="1" applyAlignment="1">
      <alignment horizontal="right"/>
    </xf>
    <xf numFmtId="170" fontId="3" fillId="0" borderId="14" xfId="1" applyNumberFormat="1" applyFont="1" applyBorder="1" applyAlignment="1">
      <alignment horizontal="right"/>
    </xf>
    <xf numFmtId="1" fontId="3" fillId="0" borderId="15" xfId="1" applyNumberFormat="1" applyFont="1" applyBorder="1" applyAlignment="1">
      <alignment horizontal="center"/>
    </xf>
    <xf numFmtId="49" fontId="3" fillId="0" borderId="1" xfId="0" applyNumberFormat="1" applyFont="1" applyBorder="1" applyAlignment="1">
      <alignment horizontal="center"/>
    </xf>
    <xf numFmtId="165" fontId="0" fillId="0" borderId="1" xfId="1" applyNumberFormat="1" applyFont="1" applyBorder="1"/>
    <xf numFmtId="165" fontId="3" fillId="0" borderId="1" xfId="1" quotePrefix="1" applyNumberFormat="1" applyFont="1" applyBorder="1" applyAlignment="1">
      <alignment horizontal="center"/>
    </xf>
    <xf numFmtId="0" fontId="3" fillId="2" borderId="0" xfId="0" applyFont="1" applyFill="1" applyAlignment="1">
      <alignment horizontal="centerContinuous"/>
    </xf>
    <xf numFmtId="0" fontId="3" fillId="2" borderId="3" xfId="0" applyFont="1" applyFill="1" applyBorder="1" applyAlignment="1">
      <alignment horizontal="centerContinuous"/>
    </xf>
    <xf numFmtId="0" fontId="3" fillId="0" borderId="1" xfId="0" applyFont="1" applyBorder="1" applyAlignment="1">
      <alignment horizontal="center" vertical="center"/>
    </xf>
    <xf numFmtId="0" fontId="0" fillId="0" borderId="3" xfId="0" applyBorder="1"/>
    <xf numFmtId="170" fontId="8" fillId="0" borderId="10" xfId="1" applyNumberFormat="1" applyFont="1" applyFill="1" applyBorder="1"/>
    <xf numFmtId="166" fontId="3" fillId="6" borderId="7" xfId="2" applyNumberFormat="1" applyFont="1" applyFill="1" applyBorder="1"/>
    <xf numFmtId="170" fontId="8" fillId="0" borderId="1" xfId="1" applyNumberFormat="1" applyFont="1" applyFill="1" applyBorder="1"/>
    <xf numFmtId="166" fontId="3" fillId="0" borderId="1" xfId="0" applyNumberFormat="1" applyFont="1" applyBorder="1"/>
    <xf numFmtId="43" fontId="3" fillId="0" borderId="1" xfId="1" applyFont="1" applyFill="1" applyBorder="1"/>
    <xf numFmtId="165" fontId="3" fillId="6" borderId="26" xfId="1" applyNumberFormat="1" applyFont="1" applyFill="1" applyBorder="1"/>
    <xf numFmtId="0" fontId="4" fillId="0" borderId="4" xfId="0" applyFont="1" applyBorder="1" applyAlignment="1">
      <alignment horizontal="center" wrapText="1"/>
    </xf>
    <xf numFmtId="0" fontId="3" fillId="0" borderId="19" xfId="0" applyFont="1" applyBorder="1"/>
    <xf numFmtId="168" fontId="3" fillId="6" borderId="7" xfId="3" applyNumberFormat="1" applyFont="1" applyFill="1" applyBorder="1"/>
    <xf numFmtId="166" fontId="0" fillId="0" borderId="4" xfId="2" applyNumberFormat="1" applyFont="1" applyFill="1" applyBorder="1" applyAlignment="1">
      <alignment horizontal="center"/>
    </xf>
    <xf numFmtId="166" fontId="0" fillId="0" borderId="0" xfId="2" applyNumberFormat="1" applyFont="1" applyFill="1" applyBorder="1" applyAlignment="1">
      <alignment horizontal="center"/>
    </xf>
    <xf numFmtId="0" fontId="4" fillId="0" borderId="5" xfId="0" applyFont="1" applyBorder="1" applyAlignment="1">
      <alignment horizontal="center"/>
    </xf>
    <xf numFmtId="0" fontId="0" fillId="0" borderId="9" xfId="0" applyBorder="1" applyAlignment="1">
      <alignment horizontal="centerContinuous"/>
    </xf>
    <xf numFmtId="0" fontId="0" fillId="0" borderId="11" xfId="0" applyBorder="1" applyAlignment="1">
      <alignment horizontal="centerContinuous"/>
    </xf>
    <xf numFmtId="0" fontId="0" fillId="0" borderId="15" xfId="0" quotePrefix="1" applyBorder="1" applyAlignment="1">
      <alignment horizontal="left"/>
    </xf>
    <xf numFmtId="0" fontId="0" fillId="0" borderId="15" xfId="0" applyBorder="1" applyAlignment="1">
      <alignment horizontal="right"/>
    </xf>
    <xf numFmtId="0" fontId="0" fillId="0" borderId="10" xfId="0" applyBorder="1" applyAlignment="1">
      <alignment horizontal="right"/>
    </xf>
    <xf numFmtId="0" fontId="4" fillId="3" borderId="5" xfId="0" applyFont="1" applyFill="1" applyBorder="1"/>
    <xf numFmtId="0" fontId="0" fillId="0" borderId="12" xfId="0" applyBorder="1" applyAlignment="1">
      <alignment horizontal="right"/>
    </xf>
    <xf numFmtId="0" fontId="0" fillId="0" borderId="3" xfId="0" applyBorder="1" applyAlignment="1">
      <alignment horizontal="center"/>
    </xf>
    <xf numFmtId="166" fontId="0" fillId="0" borderId="13" xfId="2" applyNumberFormat="1" applyFont="1" applyFill="1" applyBorder="1" applyAlignment="1">
      <alignment horizontal="center"/>
    </xf>
    <xf numFmtId="0" fontId="4" fillId="3" borderId="5" xfId="0" quotePrefix="1" applyFont="1" applyFill="1" applyBorder="1" applyAlignment="1">
      <alignment horizontal="left"/>
    </xf>
    <xf numFmtId="0" fontId="4" fillId="3" borderId="5" xfId="0" applyFont="1" applyFill="1" applyBorder="1" applyAlignment="1">
      <alignment horizontal="left"/>
    </xf>
    <xf numFmtId="0" fontId="0" fillId="3" borderId="9" xfId="0" applyFill="1" applyBorder="1" applyAlignment="1">
      <alignment horizontal="center"/>
    </xf>
    <xf numFmtId="0" fontId="0" fillId="3" borderId="11" xfId="0" applyFill="1" applyBorder="1" applyAlignment="1">
      <alignment horizontal="center"/>
    </xf>
    <xf numFmtId="166" fontId="0" fillId="0" borderId="4" xfId="2" applyNumberFormat="1" applyFont="1" applyBorder="1" applyAlignment="1"/>
    <xf numFmtId="166" fontId="3" fillId="0" borderId="1" xfId="2" applyNumberFormat="1" applyFont="1" applyBorder="1" applyAlignment="1"/>
    <xf numFmtId="165" fontId="0" fillId="0" borderId="1" xfId="1" applyNumberFormat="1" applyFont="1" applyBorder="1" applyAlignment="1"/>
    <xf numFmtId="165" fontId="3" fillId="4" borderId="1" xfId="1" applyNumberFormat="1" applyFont="1" applyFill="1" applyBorder="1" applyAlignment="1"/>
    <xf numFmtId="0" fontId="8" fillId="0" borderId="10" xfId="3" applyNumberFormat="1" applyFont="1" applyFill="1" applyBorder="1" applyAlignment="1">
      <alignment horizontal="right"/>
    </xf>
    <xf numFmtId="0" fontId="8" fillId="0" borderId="1" xfId="3" applyNumberFormat="1" applyFont="1" applyFill="1" applyBorder="1" applyAlignment="1">
      <alignment horizontal="right"/>
    </xf>
    <xf numFmtId="168" fontId="8" fillId="0" borderId="1" xfId="3" applyNumberFormat="1" applyFont="1" applyFill="1" applyBorder="1" applyAlignment="1">
      <alignment horizontal="right"/>
    </xf>
    <xf numFmtId="168" fontId="8" fillId="0" borderId="14" xfId="3" applyNumberFormat="1" applyFont="1" applyFill="1" applyBorder="1" applyAlignment="1">
      <alignment horizontal="right"/>
    </xf>
    <xf numFmtId="168" fontId="8" fillId="0" borderId="7" xfId="3" applyNumberFormat="1" applyFont="1" applyFill="1" applyBorder="1" applyAlignment="1">
      <alignment horizontal="right"/>
    </xf>
    <xf numFmtId="168" fontId="8" fillId="0" borderId="10" xfId="3" applyNumberFormat="1" applyFont="1" applyFill="1" applyBorder="1" applyAlignment="1">
      <alignment horizontal="right"/>
    </xf>
    <xf numFmtId="0" fontId="3" fillId="0" borderId="0" xfId="0" applyFont="1"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12" fillId="0" borderId="0" xfId="0" applyFont="1" applyAlignment="1">
      <alignment vertical="center"/>
    </xf>
    <xf numFmtId="0" fontId="3" fillId="0" borderId="0" xfId="0" applyFont="1" applyAlignment="1">
      <alignment textRotation="45" wrapText="1"/>
    </xf>
    <xf numFmtId="0" fontId="3" fillId="0" borderId="0" xfId="0" quotePrefix="1" applyFont="1" applyAlignment="1">
      <alignment textRotation="45" wrapText="1"/>
    </xf>
    <xf numFmtId="0" fontId="3" fillId="0" borderId="47" xfId="0" applyFont="1" applyBorder="1" applyAlignment="1">
      <alignment horizontal="center"/>
    </xf>
    <xf numFmtId="0" fontId="3" fillId="5" borderId="0" xfId="0" applyFont="1" applyFill="1" applyAlignment="1">
      <alignment vertical="top" wrapText="1"/>
    </xf>
    <xf numFmtId="0" fontId="14" fillId="0" borderId="42" xfId="0" applyFont="1" applyBorder="1" applyAlignment="1">
      <alignment vertical="top" wrapText="1"/>
    </xf>
    <xf numFmtId="165" fontId="14" fillId="0" borderId="1" xfId="1" applyNumberFormat="1" applyFont="1" applyFill="1" applyBorder="1" applyAlignment="1">
      <alignment vertical="top" wrapText="1"/>
    </xf>
    <xf numFmtId="0" fontId="14" fillId="0" borderId="1" xfId="0" applyFont="1" applyBorder="1" applyAlignment="1">
      <alignment horizontal="right" vertical="center"/>
    </xf>
    <xf numFmtId="0" fontId="14" fillId="0" borderId="6" xfId="0" applyFont="1" applyBorder="1" applyAlignment="1">
      <alignment horizontal="right" vertical="center"/>
    </xf>
    <xf numFmtId="165" fontId="14" fillId="0" borderId="42" xfId="1" applyNumberFormat="1" applyFont="1" applyFill="1" applyBorder="1"/>
    <xf numFmtId="165" fontId="14" fillId="0" borderId="1" xfId="1" applyNumberFormat="1" applyFont="1" applyFill="1" applyBorder="1"/>
    <xf numFmtId="165" fontId="14" fillId="0" borderId="1" xfId="1" applyNumberFormat="1" applyFont="1" applyFill="1" applyBorder="1" applyAlignment="1">
      <alignment horizontal="right" vertical="center"/>
    </xf>
    <xf numFmtId="165" fontId="14" fillId="0" borderId="6" xfId="1" applyNumberFormat="1" applyFont="1" applyFill="1" applyBorder="1" applyAlignment="1">
      <alignment horizontal="right" vertical="center"/>
    </xf>
    <xf numFmtId="0" fontId="14" fillId="0" borderId="14" xfId="0" applyFont="1" applyBorder="1" applyAlignment="1">
      <alignment horizontal="right" vertical="center"/>
    </xf>
    <xf numFmtId="0" fontId="14" fillId="0" borderId="11" xfId="0" applyFont="1" applyBorder="1" applyAlignment="1">
      <alignment horizontal="right" vertical="center"/>
    </xf>
    <xf numFmtId="165" fontId="14" fillId="0" borderId="14" xfId="1" applyNumberFormat="1" applyFont="1" applyFill="1" applyBorder="1" applyAlignment="1">
      <alignment horizontal="right" vertical="center"/>
    </xf>
    <xf numFmtId="165" fontId="14" fillId="0" borderId="5" xfId="1" applyNumberFormat="1" applyFont="1" applyFill="1" applyBorder="1" applyAlignment="1">
      <alignment horizontal="right" vertical="center"/>
    </xf>
    <xf numFmtId="165" fontId="14" fillId="0" borderId="17" xfId="1" applyNumberFormat="1" applyFont="1" applyFill="1" applyBorder="1" applyAlignment="1">
      <alignment horizontal="right" vertical="center"/>
    </xf>
    <xf numFmtId="0" fontId="14" fillId="4" borderId="7" xfId="0" applyFont="1" applyFill="1" applyBorder="1" applyAlignment="1">
      <alignment horizontal="right" vertical="center"/>
    </xf>
    <xf numFmtId="165" fontId="14" fillId="4" borderId="7" xfId="1" applyNumberFormat="1" applyFont="1" applyFill="1" applyBorder="1" applyAlignment="1">
      <alignment horizontal="right" vertical="center"/>
    </xf>
    <xf numFmtId="165" fontId="14" fillId="4" borderId="15" xfId="1" applyNumberFormat="1" applyFont="1" applyFill="1" applyBorder="1" applyAlignment="1">
      <alignment horizontal="right" vertical="center"/>
    </xf>
    <xf numFmtId="165" fontId="14" fillId="4" borderId="1" xfId="1" applyNumberFormat="1" applyFont="1" applyFill="1" applyBorder="1" applyAlignment="1">
      <alignment horizontal="right" vertical="center"/>
    </xf>
    <xf numFmtId="165" fontId="14" fillId="4" borderId="48" xfId="1" applyNumberFormat="1" applyFont="1" applyFill="1" applyBorder="1"/>
    <xf numFmtId="165" fontId="14" fillId="4" borderId="7" xfId="1" applyNumberFormat="1" applyFont="1" applyFill="1" applyBorder="1"/>
    <xf numFmtId="0" fontId="14" fillId="0" borderId="7" xfId="0" applyFont="1" applyBorder="1" applyAlignment="1">
      <alignment horizontal="right" vertical="center"/>
    </xf>
    <xf numFmtId="165" fontId="14" fillId="0" borderId="7" xfId="1" applyNumberFormat="1" applyFont="1" applyFill="1" applyBorder="1" applyAlignment="1">
      <alignment horizontal="right" vertical="center"/>
    </xf>
    <xf numFmtId="165" fontId="14" fillId="0" borderId="15" xfId="1" applyNumberFormat="1" applyFont="1" applyFill="1" applyBorder="1" applyAlignment="1">
      <alignment horizontal="right" vertical="center"/>
    </xf>
    <xf numFmtId="1" fontId="14" fillId="0" borderId="1" xfId="0" applyNumberFormat="1" applyFont="1" applyBorder="1" applyAlignment="1">
      <alignment horizontal="right" vertical="center"/>
    </xf>
    <xf numFmtId="1" fontId="14" fillId="0" borderId="1" xfId="1" applyNumberFormat="1" applyFont="1" applyFill="1" applyBorder="1" applyAlignment="1">
      <alignment horizontal="right" vertical="center"/>
    </xf>
    <xf numFmtId="1" fontId="14" fillId="0" borderId="17" xfId="1" applyNumberFormat="1" applyFont="1" applyFill="1" applyBorder="1" applyAlignment="1">
      <alignment horizontal="right" vertical="center"/>
    </xf>
    <xf numFmtId="165" fontId="14" fillId="0" borderId="7" xfId="1" applyNumberFormat="1" applyFont="1" applyFill="1" applyBorder="1" applyAlignment="1">
      <alignment horizontal="center" vertical="center"/>
    </xf>
    <xf numFmtId="165" fontId="14" fillId="4" borderId="17" xfId="1" applyNumberFormat="1" applyFont="1" applyFill="1" applyBorder="1" applyAlignment="1">
      <alignment horizontal="right" vertical="center"/>
    </xf>
    <xf numFmtId="165" fontId="14" fillId="4" borderId="6" xfId="1" applyNumberFormat="1" applyFont="1" applyFill="1" applyBorder="1" applyAlignment="1">
      <alignment horizontal="right" vertical="center"/>
    </xf>
    <xf numFmtId="165" fontId="14" fillId="4" borderId="42" xfId="1" applyNumberFormat="1" applyFont="1" applyFill="1" applyBorder="1"/>
    <xf numFmtId="165" fontId="14" fillId="4" borderId="1" xfId="1" applyNumberFormat="1" applyFont="1" applyFill="1" applyBorder="1"/>
    <xf numFmtId="1" fontId="14" fillId="0" borderId="13" xfId="0" quotePrefix="1" applyNumberFormat="1" applyFont="1" applyBorder="1" applyAlignment="1">
      <alignment horizontal="right" vertical="center"/>
    </xf>
    <xf numFmtId="1" fontId="14" fillId="0" borderId="10" xfId="0" quotePrefix="1" applyNumberFormat="1" applyFont="1" applyBorder="1" applyAlignment="1">
      <alignment horizontal="right" vertical="center"/>
    </xf>
    <xf numFmtId="1" fontId="14" fillId="0" borderId="10" xfId="1" applyNumberFormat="1" applyFont="1" applyFill="1" applyBorder="1" applyAlignment="1">
      <alignment horizontal="right" vertical="center"/>
    </xf>
    <xf numFmtId="1" fontId="14" fillId="0" borderId="1" xfId="0" quotePrefix="1" applyNumberFormat="1" applyFont="1" applyBorder="1" applyAlignment="1">
      <alignment horizontal="right" vertical="center"/>
    </xf>
    <xf numFmtId="1" fontId="14" fillId="0" borderId="13" xfId="0" applyNumberFormat="1" applyFont="1" applyBorder="1" applyAlignment="1">
      <alignment horizontal="right" vertical="center"/>
    </xf>
    <xf numFmtId="1" fontId="14" fillId="0" borderId="10" xfId="0" applyNumberFormat="1" applyFont="1" applyBorder="1" applyAlignment="1">
      <alignment horizontal="right" vertical="center"/>
    </xf>
    <xf numFmtId="165" fontId="14" fillId="4" borderId="15" xfId="1" applyNumberFormat="1" applyFont="1" applyFill="1" applyBorder="1"/>
    <xf numFmtId="1" fontId="14" fillId="0" borderId="42" xfId="1" applyNumberFormat="1" applyFont="1" applyFill="1" applyBorder="1"/>
    <xf numFmtId="1" fontId="14" fillId="0" borderId="1" xfId="1" applyNumberFormat="1" applyFont="1" applyFill="1" applyBorder="1"/>
    <xf numFmtId="165" fontId="14" fillId="0" borderId="4" xfId="1" applyNumberFormat="1" applyFont="1" applyFill="1" applyBorder="1" applyAlignment="1">
      <alignment horizontal="right" vertical="center"/>
    </xf>
    <xf numFmtId="0" fontId="14" fillId="2" borderId="16" xfId="0" applyFont="1" applyFill="1" applyBorder="1" applyAlignment="1">
      <alignment horizontal="right" vertical="center"/>
    </xf>
    <xf numFmtId="0" fontId="14" fillId="2" borderId="49" xfId="0" applyFont="1" applyFill="1" applyBorder="1"/>
    <xf numFmtId="0" fontId="14" fillId="2" borderId="4" xfId="0" applyFont="1" applyFill="1" applyBorder="1"/>
    <xf numFmtId="165" fontId="14" fillId="0" borderId="6" xfId="1" applyNumberFormat="1" applyFont="1" applyFill="1" applyBorder="1"/>
    <xf numFmtId="165" fontId="3" fillId="0" borderId="9" xfId="1" applyNumberFormat="1" applyFont="1" applyFill="1" applyBorder="1" applyAlignment="1">
      <alignment horizontal="right" vertical="center"/>
    </xf>
    <xf numFmtId="0" fontId="12" fillId="0" borderId="0" xfId="0" applyFont="1" applyAlignment="1">
      <alignment horizontal="right" vertical="center"/>
    </xf>
    <xf numFmtId="0" fontId="4" fillId="0" borderId="50" xfId="0" applyFont="1" applyBorder="1" applyAlignment="1">
      <alignment horizontal="left"/>
    </xf>
    <xf numFmtId="165" fontId="3" fillId="6" borderId="39" xfId="1" applyNumberFormat="1" applyFont="1" applyFill="1" applyBorder="1" applyAlignment="1">
      <alignment horizontal="right" vertical="center"/>
    </xf>
    <xf numFmtId="0" fontId="3" fillId="0" borderId="0" xfId="0" applyFont="1" applyAlignment="1">
      <alignment vertical="center"/>
    </xf>
    <xf numFmtId="0" fontId="3" fillId="0" borderId="0" xfId="0" applyFont="1" applyAlignment="1">
      <alignment horizontal="right" vertical="center"/>
    </xf>
    <xf numFmtId="165" fontId="3" fillId="0" borderId="0" xfId="1" applyNumberFormat="1" applyFont="1" applyFill="1" applyBorder="1" applyAlignment="1">
      <alignment horizontal="right" vertical="center"/>
    </xf>
    <xf numFmtId="0" fontId="3" fillId="0" borderId="51" xfId="0" applyFont="1" applyBorder="1"/>
    <xf numFmtId="0" fontId="3" fillId="6" borderId="1" xfId="0" applyFont="1" applyFill="1" applyBorder="1" applyAlignment="1">
      <alignment horizontal="right" vertical="center"/>
    </xf>
    <xf numFmtId="165" fontId="3" fillId="6" borderId="36" xfId="1" applyNumberFormat="1" applyFont="1" applyFill="1" applyBorder="1" applyAlignment="1">
      <alignment horizontal="right" vertical="center"/>
    </xf>
    <xf numFmtId="0" fontId="3" fillId="0" borderId="5" xfId="0" applyFont="1" applyBorder="1" applyAlignment="1">
      <alignment vertical="center"/>
    </xf>
    <xf numFmtId="165" fontId="3" fillId="6" borderId="35" xfId="1" applyNumberFormat="1" applyFont="1" applyFill="1" applyBorder="1" applyAlignment="1">
      <alignment horizontal="right" vertical="center"/>
    </xf>
    <xf numFmtId="0" fontId="3" fillId="6" borderId="13" xfId="0" applyFont="1" applyFill="1" applyBorder="1" applyAlignment="1">
      <alignment horizontal="right" vertical="center"/>
    </xf>
    <xf numFmtId="0" fontId="3" fillId="0" borderId="0" xfId="0" applyFont="1" applyAlignment="1">
      <alignment horizontal="right" vertical="center" wrapText="1"/>
    </xf>
    <xf numFmtId="166" fontId="3" fillId="0" borderId="52" xfId="2" applyNumberFormat="1" applyFont="1" applyFill="1" applyBorder="1" applyAlignment="1">
      <alignment vertical="center"/>
    </xf>
    <xf numFmtId="166" fontId="3" fillId="0" borderId="0" xfId="2" applyNumberFormat="1" applyFont="1" applyFill="1" applyBorder="1" applyAlignment="1">
      <alignment vertical="center"/>
    </xf>
    <xf numFmtId="0" fontId="4" fillId="0" borderId="34" xfId="0" applyFont="1" applyBorder="1" applyAlignment="1">
      <alignment horizontal="right" vertical="top"/>
    </xf>
    <xf numFmtId="0" fontId="4" fillId="0" borderId="34" xfId="0" applyFont="1" applyBorder="1" applyAlignment="1">
      <alignment horizontal="left" vertical="top"/>
    </xf>
    <xf numFmtId="0" fontId="3" fillId="0" borderId="1" xfId="0" applyFont="1" applyBorder="1" applyAlignment="1">
      <alignment vertical="center"/>
    </xf>
    <xf numFmtId="0" fontId="5" fillId="0" borderId="0" xfId="0" applyFont="1" applyAlignment="1">
      <alignment vertical="top" wrapText="1"/>
    </xf>
    <xf numFmtId="0" fontId="0" fillId="0" borderId="3" xfId="0" applyBorder="1" applyAlignment="1">
      <alignment vertical="top" wrapText="1"/>
    </xf>
    <xf numFmtId="0" fontId="6" fillId="2" borderId="0" xfId="0" applyFont="1" applyFill="1"/>
    <xf numFmtId="166" fontId="3" fillId="2" borderId="7" xfId="2" applyNumberFormat="1" applyFont="1" applyFill="1" applyBorder="1"/>
    <xf numFmtId="166" fontId="3" fillId="2" borderId="4" xfId="2" applyNumberFormat="1" applyFont="1" applyFill="1" applyBorder="1"/>
    <xf numFmtId="165" fontId="3" fillId="2" borderId="14" xfId="1" applyNumberFormat="1" applyFont="1" applyFill="1" applyBorder="1"/>
    <xf numFmtId="165" fontId="3" fillId="2" borderId="11" xfId="1" applyNumberFormat="1" applyFont="1" applyFill="1" applyBorder="1"/>
    <xf numFmtId="0" fontId="5" fillId="0" borderId="2" xfId="0" applyFont="1" applyBorder="1"/>
    <xf numFmtId="0" fontId="30" fillId="0" borderId="0" xfId="0" applyFont="1" applyAlignment="1">
      <alignment vertical="center"/>
    </xf>
    <xf numFmtId="9" fontId="14" fillId="0" borderId="11" xfId="3" applyFont="1" applyFill="1" applyBorder="1" applyAlignment="1">
      <alignment horizontal="right" vertical="center"/>
    </xf>
    <xf numFmtId="0" fontId="14" fillId="4" borderId="4" xfId="0" applyFont="1" applyFill="1" applyBorder="1" applyAlignment="1">
      <alignment horizontal="right" vertical="center"/>
    </xf>
    <xf numFmtId="0" fontId="14" fillId="0" borderId="4" xfId="0" applyFont="1" applyBorder="1" applyAlignment="1">
      <alignment horizontal="right" vertical="center"/>
    </xf>
    <xf numFmtId="1" fontId="14" fillId="0" borderId="6" xfId="0" applyNumberFormat="1" applyFont="1" applyBorder="1" applyAlignment="1">
      <alignment horizontal="right" vertical="center"/>
    </xf>
    <xf numFmtId="1" fontId="14" fillId="0" borderId="6" xfId="0" quotePrefix="1" applyNumberFormat="1" applyFont="1" applyBorder="1" applyAlignment="1">
      <alignment horizontal="right" vertical="center"/>
    </xf>
    <xf numFmtId="0" fontId="14" fillId="4" borderId="53" xfId="0" applyFont="1" applyFill="1" applyBorder="1" applyAlignment="1">
      <alignment horizontal="left"/>
    </xf>
    <xf numFmtId="0" fontId="14" fillId="2" borderId="54" xfId="0" applyFont="1" applyFill="1" applyBorder="1" applyAlignment="1">
      <alignment horizontal="left"/>
    </xf>
    <xf numFmtId="0" fontId="14" fillId="0" borderId="55" xfId="0" quotePrefix="1" applyFont="1" applyBorder="1" applyAlignment="1">
      <alignment horizontal="left" vertical="top" wrapText="1"/>
    </xf>
    <xf numFmtId="0" fontId="14" fillId="0" borderId="54" xfId="0" applyFont="1" applyBorder="1" applyAlignment="1">
      <alignment horizontal="left"/>
    </xf>
    <xf numFmtId="0" fontId="14" fillId="0" borderId="55" xfId="0" quotePrefix="1" applyFont="1" applyBorder="1" applyAlignment="1">
      <alignment horizontal="left"/>
    </xf>
    <xf numFmtId="0" fontId="14" fillId="0" borderId="55" xfId="0" applyFont="1" applyBorder="1" applyAlignment="1">
      <alignment horizontal="left"/>
    </xf>
    <xf numFmtId="0" fontId="20" fillId="0" borderId="54" xfId="0" applyFont="1" applyBorder="1" applyAlignment="1">
      <alignment horizontal="left"/>
    </xf>
    <xf numFmtId="0" fontId="20" fillId="0" borderId="55" xfId="0" applyFont="1" applyBorder="1" applyAlignment="1">
      <alignment horizontal="left"/>
    </xf>
    <xf numFmtId="0" fontId="14" fillId="0" borderId="55" xfId="0" applyFont="1" applyBorder="1" applyAlignment="1">
      <alignment horizontal="left" vertical="center"/>
    </xf>
    <xf numFmtId="0" fontId="14" fillId="0" borderId="55" xfId="0" applyFont="1" applyBorder="1" applyAlignment="1">
      <alignment horizontal="left" vertical="top" wrapText="1"/>
    </xf>
    <xf numFmtId="0" fontId="14" fillId="0" borderId="53" xfId="0" applyFont="1" applyBorder="1" applyAlignment="1">
      <alignment horizontal="left"/>
    </xf>
    <xf numFmtId="0" fontId="14" fillId="0" borderId="54" xfId="0" applyFont="1" applyBorder="1" applyAlignment="1">
      <alignment horizontal="left" vertical="center" readingOrder="1"/>
    </xf>
    <xf numFmtId="0" fontId="19" fillId="0" borderId="53" xfId="0" applyFont="1" applyBorder="1" applyAlignment="1">
      <alignment horizontal="left"/>
    </xf>
    <xf numFmtId="0" fontId="14" fillId="0" borderId="56" xfId="0" applyFont="1" applyBorder="1" applyAlignment="1">
      <alignment horizontal="left" vertical="center" readingOrder="1"/>
    </xf>
    <xf numFmtId="0" fontId="14" fillId="4" borderId="56" xfId="0" applyFont="1" applyFill="1" applyBorder="1" applyAlignment="1">
      <alignment horizontal="left"/>
    </xf>
    <xf numFmtId="0" fontId="14" fillId="0" borderId="55" xfId="0" applyFont="1" applyBorder="1" applyAlignment="1">
      <alignment horizontal="left" vertical="center" readingOrder="1"/>
    </xf>
    <xf numFmtId="0" fontId="19" fillId="4" borderId="53" xfId="0" applyFont="1" applyFill="1" applyBorder="1" applyAlignment="1">
      <alignment horizontal="right" vertical="center" readingOrder="1"/>
    </xf>
    <xf numFmtId="14" fontId="11" fillId="0" borderId="0" xfId="0" applyNumberFormat="1" applyFont="1" applyAlignment="1">
      <alignment horizontal="left"/>
    </xf>
    <xf numFmtId="0" fontId="11" fillId="0" borderId="0" xfId="0" applyFont="1"/>
    <xf numFmtId="0" fontId="38" fillId="0" borderId="0" xfId="0" applyFont="1"/>
    <xf numFmtId="0" fontId="7" fillId="0" borderId="0" xfId="0" applyFont="1" applyAlignment="1">
      <alignment wrapText="1"/>
    </xf>
    <xf numFmtId="166" fontId="0" fillId="0" borderId="3" xfId="2" applyNumberFormat="1" applyFont="1" applyFill="1" applyBorder="1" applyAlignment="1">
      <alignment horizontal="center"/>
    </xf>
    <xf numFmtId="0" fontId="15" fillId="0" borderId="0" xfId="0" applyFont="1" applyAlignment="1">
      <alignment horizontal="left" vertical="top" wrapText="1"/>
    </xf>
    <xf numFmtId="0" fontId="3" fillId="0" borderId="0" xfId="0" applyFont="1" applyAlignment="1">
      <alignment vertical="top" wrapText="1"/>
    </xf>
    <xf numFmtId="0" fontId="38" fillId="0" borderId="4" xfId="0" applyFont="1" applyBorder="1" applyAlignment="1">
      <alignment horizontal="left"/>
    </xf>
    <xf numFmtId="49" fontId="3" fillId="0" borderId="4" xfId="0" applyNumberFormat="1" applyFont="1" applyBorder="1" applyAlignment="1">
      <alignment horizontal="left"/>
    </xf>
    <xf numFmtId="166" fontId="15" fillId="0" borderId="57" xfId="0" applyNumberFormat="1" applyFont="1" applyBorder="1"/>
    <xf numFmtId="165" fontId="15" fillId="0" borderId="57" xfId="1" applyNumberFormat="1" applyFont="1" applyBorder="1"/>
    <xf numFmtId="166" fontId="15" fillId="0" borderId="57" xfId="2" applyNumberFormat="1" applyFont="1" applyBorder="1"/>
    <xf numFmtId="166" fontId="15" fillId="0" borderId="58" xfId="2" applyNumberFormat="1" applyFont="1" applyBorder="1"/>
    <xf numFmtId="165" fontId="15" fillId="0" borderId="58" xfId="1" applyNumberFormat="1" applyFont="1" applyBorder="1"/>
    <xf numFmtId="0" fontId="4" fillId="0" borderId="0" xfId="0" quotePrefix="1" applyFont="1" applyAlignment="1">
      <alignment horizontal="left"/>
    </xf>
    <xf numFmtId="0" fontId="3" fillId="0" borderId="4" xfId="0" applyFont="1" applyBorder="1" applyAlignment="1">
      <alignment vertical="top" wrapText="1"/>
    </xf>
    <xf numFmtId="0" fontId="3" fillId="0" borderId="3" xfId="0" applyFont="1" applyBorder="1" applyAlignment="1">
      <alignment vertical="top" wrapText="1"/>
    </xf>
    <xf numFmtId="164" fontId="3" fillId="0" borderId="13" xfId="1" applyNumberFormat="1" applyFont="1" applyFill="1" applyBorder="1" applyAlignment="1">
      <alignment vertical="top" wrapText="1"/>
    </xf>
    <xf numFmtId="0" fontId="40" fillId="0" borderId="0" xfId="0" applyFont="1" applyAlignment="1">
      <alignment horizontal="left"/>
    </xf>
    <xf numFmtId="0" fontId="40" fillId="0" borderId="0" xfId="0" applyFont="1"/>
    <xf numFmtId="0" fontId="40" fillId="0" borderId="0" xfId="0" applyFont="1" applyAlignment="1">
      <alignment horizontal="center"/>
    </xf>
    <xf numFmtId="164" fontId="40" fillId="0" borderId="4" xfId="1" applyNumberFormat="1" applyFont="1" applyFill="1" applyBorder="1"/>
    <xf numFmtId="166" fontId="3" fillId="4" borderId="4" xfId="2" applyNumberFormat="1" applyFont="1" applyFill="1" applyBorder="1"/>
    <xf numFmtId="0" fontId="3" fillId="0" borderId="19" xfId="0" applyFont="1" applyBorder="1" applyAlignment="1">
      <alignment horizontal="left"/>
    </xf>
    <xf numFmtId="0" fontId="38" fillId="0" borderId="15" xfId="0" applyFont="1" applyBorder="1" applyAlignment="1">
      <alignment horizontal="left" vertical="top"/>
    </xf>
    <xf numFmtId="0" fontId="38" fillId="0" borderId="4" xfId="0" applyFont="1" applyBorder="1" applyAlignment="1">
      <alignment horizontal="left" vertical="top"/>
    </xf>
    <xf numFmtId="0" fontId="38" fillId="0" borderId="15" xfId="0" applyFont="1" applyBorder="1" applyAlignment="1">
      <alignment vertical="top"/>
    </xf>
    <xf numFmtId="0" fontId="4" fillId="0" borderId="0" xfId="0" applyFont="1" applyAlignment="1">
      <alignment horizontal="left" vertical="top"/>
    </xf>
    <xf numFmtId="0" fontId="40" fillId="0" borderId="0" xfId="0" applyFont="1" applyAlignment="1">
      <alignment vertical="top"/>
    </xf>
    <xf numFmtId="0" fontId="40" fillId="0" borderId="0" xfId="0" applyFont="1" applyAlignment="1">
      <alignment horizontal="left" vertical="top"/>
    </xf>
    <xf numFmtId="164" fontId="4" fillId="0" borderId="4" xfId="1" applyNumberFormat="1" applyFont="1" applyFill="1" applyBorder="1" applyAlignment="1">
      <alignment vertical="top"/>
    </xf>
    <xf numFmtId="0" fontId="4" fillId="0" borderId="15" xfId="0" applyFont="1" applyBorder="1" applyAlignment="1">
      <alignment vertical="top"/>
    </xf>
    <xf numFmtId="164" fontId="3" fillId="0" borderId="1" xfId="1" applyNumberFormat="1" applyFont="1" applyFill="1" applyBorder="1" applyAlignment="1">
      <alignment horizontal="center"/>
    </xf>
    <xf numFmtId="164" fontId="3" fillId="0" borderId="1" xfId="1" applyNumberFormat="1" applyFont="1" applyFill="1" applyBorder="1"/>
    <xf numFmtId="0" fontId="2" fillId="0" borderId="1" xfId="0" applyFont="1" applyBorder="1" applyAlignment="1">
      <alignment horizontal="left"/>
    </xf>
    <xf numFmtId="0" fontId="3" fillId="0" borderId="3" xfId="0" applyFont="1" applyBorder="1" applyAlignment="1">
      <alignment horizontal="center" wrapText="1"/>
    </xf>
    <xf numFmtId="0" fontId="22" fillId="0" borderId="4" xfId="0" applyFont="1" applyBorder="1"/>
    <xf numFmtId="0" fontId="4" fillId="0" borderId="12" xfId="0" applyFont="1" applyBorder="1" applyAlignment="1">
      <alignment horizontal="center"/>
    </xf>
    <xf numFmtId="0" fontId="4" fillId="0" borderId="13" xfId="0" applyFont="1" applyBorder="1" applyAlignment="1">
      <alignment horizontal="center"/>
    </xf>
    <xf numFmtId="0" fontId="4" fillId="0" borderId="10" xfId="0" applyFont="1" applyBorder="1" applyAlignment="1">
      <alignment horizontal="center"/>
    </xf>
    <xf numFmtId="0" fontId="39" fillId="0" borderId="0" xfId="0" applyFont="1" applyAlignment="1">
      <alignment wrapText="1"/>
    </xf>
    <xf numFmtId="0" fontId="39" fillId="0" borderId="0" xfId="0" applyFont="1"/>
    <xf numFmtId="0" fontId="23" fillId="0" borderId="7" xfId="0" applyFont="1" applyBorder="1" applyAlignment="1">
      <alignment horizontal="center"/>
    </xf>
    <xf numFmtId="0" fontId="22" fillId="0" borderId="7" xfId="0" applyFont="1" applyBorder="1" applyAlignment="1">
      <alignment horizontal="center"/>
    </xf>
    <xf numFmtId="0" fontId="0" fillId="7" borderId="15" xfId="0" applyFill="1" applyBorder="1"/>
    <xf numFmtId="0" fontId="0" fillId="7" borderId="4" xfId="0" applyFill="1" applyBorder="1"/>
    <xf numFmtId="0" fontId="28" fillId="0" borderId="4" xfId="0" applyFont="1" applyBorder="1"/>
    <xf numFmtId="0" fontId="0" fillId="3" borderId="15" xfId="0" applyFill="1" applyBorder="1"/>
    <xf numFmtId="0" fontId="0" fillId="3" borderId="4" xfId="0" applyFill="1" applyBorder="1"/>
    <xf numFmtId="0" fontId="38" fillId="0" borderId="15" xfId="0" applyFont="1" applyBorder="1"/>
    <xf numFmtId="0" fontId="0" fillId="0" borderId="5" xfId="0" applyBorder="1"/>
    <xf numFmtId="0" fontId="4" fillId="0" borderId="11" xfId="0" applyFont="1" applyBorder="1"/>
    <xf numFmtId="169" fontId="8" fillId="0" borderId="7" xfId="3" applyNumberFormat="1" applyFont="1" applyFill="1" applyBorder="1"/>
    <xf numFmtId="0" fontId="3" fillId="0" borderId="8" xfId="0" applyFont="1" applyBorder="1" applyAlignment="1">
      <alignment horizontal="left"/>
    </xf>
    <xf numFmtId="0" fontId="4" fillId="8" borderId="43" xfId="0" applyFont="1" applyFill="1" applyBorder="1" applyAlignment="1">
      <alignment horizontal="left"/>
    </xf>
    <xf numFmtId="0" fontId="3" fillId="5" borderId="0" xfId="0" quotePrefix="1" applyFont="1" applyFill="1"/>
    <xf numFmtId="166" fontId="4" fillId="8" borderId="12" xfId="2" applyNumberFormat="1" applyFont="1" applyFill="1" applyBorder="1"/>
    <xf numFmtId="0" fontId="3" fillId="10" borderId="0" xfId="0" applyFont="1" applyFill="1"/>
    <xf numFmtId="0" fontId="1" fillId="0" borderId="10" xfId="0" applyFont="1" applyBorder="1" applyAlignment="1">
      <alignment horizontal="center"/>
    </xf>
    <xf numFmtId="0" fontId="1" fillId="0" borderId="13" xfId="0" applyFont="1" applyBorder="1" applyAlignment="1">
      <alignment horizontal="center"/>
    </xf>
    <xf numFmtId="0" fontId="14" fillId="0" borderId="67" xfId="0" applyFont="1" applyBorder="1" applyAlignment="1">
      <alignment horizontal="left" vertical="center" readingOrder="1"/>
    </xf>
    <xf numFmtId="0" fontId="29" fillId="0" borderId="54" xfId="0" applyFont="1" applyBorder="1" applyAlignment="1">
      <alignment horizontal="right" vertical="center" readingOrder="1"/>
    </xf>
    <xf numFmtId="0" fontId="29" fillId="0" borderId="54" xfId="0" applyFont="1" applyBorder="1" applyAlignment="1">
      <alignment horizontal="right"/>
    </xf>
    <xf numFmtId="0" fontId="1" fillId="0" borderId="12" xfId="0" applyFont="1" applyBorder="1" applyAlignment="1">
      <alignment horizontal="right"/>
    </xf>
    <xf numFmtId="0" fontId="1" fillId="0" borderId="15" xfId="0" applyFont="1" applyBorder="1"/>
    <xf numFmtId="0" fontId="51" fillId="0" borderId="4" xfId="0" applyFont="1" applyBorder="1" applyAlignment="1">
      <alignment horizontal="center"/>
    </xf>
    <xf numFmtId="166" fontId="51" fillId="0" borderId="4" xfId="2" applyNumberFormat="1" applyFont="1" applyFill="1" applyBorder="1" applyAlignment="1">
      <alignment horizontal="center"/>
    </xf>
    <xf numFmtId="0" fontId="1" fillId="0" borderId="15" xfId="0" quotePrefix="1" applyFont="1" applyBorder="1" applyAlignment="1">
      <alignment horizontal="left"/>
    </xf>
    <xf numFmtId="0" fontId="1" fillId="0" borderId="15" xfId="0" applyFont="1" applyBorder="1" applyAlignment="1">
      <alignment horizontal="left"/>
    </xf>
    <xf numFmtId="0" fontId="1" fillId="0" borderId="15" xfId="0" applyFont="1" applyBorder="1" applyAlignment="1">
      <alignment wrapText="1"/>
    </xf>
    <xf numFmtId="165" fontId="15" fillId="0" borderId="4" xfId="1" applyNumberFormat="1" applyFont="1" applyBorder="1"/>
    <xf numFmtId="0" fontId="52" fillId="0" borderId="0" xfId="0" applyFont="1"/>
    <xf numFmtId="0" fontId="0" fillId="3" borderId="11" xfId="0" quotePrefix="1" applyFill="1" applyBorder="1" applyAlignment="1">
      <alignment horizontal="center"/>
    </xf>
    <xf numFmtId="0" fontId="0" fillId="5" borderId="0" xfId="0" quotePrefix="1" applyFill="1"/>
    <xf numFmtId="0" fontId="1" fillId="0" borderId="2" xfId="0" applyFont="1" applyBorder="1"/>
    <xf numFmtId="0" fontId="1" fillId="0" borderId="0" xfId="0" applyFont="1" applyAlignment="1">
      <alignment horizontal="left"/>
    </xf>
    <xf numFmtId="0" fontId="1" fillId="0" borderId="2" xfId="0" quotePrefix="1" applyFont="1" applyBorder="1" applyAlignment="1">
      <alignment horizontal="left"/>
    </xf>
    <xf numFmtId="0" fontId="1" fillId="0" borderId="0" xfId="0" applyFont="1" applyAlignment="1">
      <alignment horizontal="center"/>
    </xf>
    <xf numFmtId="0" fontId="4" fillId="0" borderId="1" xfId="0" applyFont="1" applyBorder="1" applyAlignment="1">
      <alignment horizontal="left"/>
    </xf>
    <xf numFmtId="0" fontId="4" fillId="0" borderId="16" xfId="0" applyFont="1" applyBorder="1" applyAlignment="1">
      <alignment horizontal="left"/>
    </xf>
    <xf numFmtId="166" fontId="3" fillId="0" borderId="7" xfId="2" quotePrefix="1" applyNumberFormat="1" applyFont="1" applyFill="1" applyBorder="1" applyAlignment="1">
      <alignment horizontal="left"/>
    </xf>
    <xf numFmtId="166" fontId="3" fillId="0" borderId="1" xfId="2" quotePrefix="1" applyNumberFormat="1" applyFont="1" applyFill="1" applyBorder="1" applyAlignment="1">
      <alignment horizontal="left"/>
    </xf>
    <xf numFmtId="166" fontId="3" fillId="0" borderId="7" xfId="2" applyNumberFormat="1" applyFont="1" applyFill="1" applyBorder="1" applyAlignment="1">
      <alignment horizontal="center"/>
    </xf>
    <xf numFmtId="165" fontId="3" fillId="0" borderId="7" xfId="1" quotePrefix="1" applyNumberFormat="1" applyFont="1" applyFill="1" applyBorder="1" applyAlignment="1">
      <alignment horizontal="left"/>
    </xf>
    <xf numFmtId="166" fontId="3" fillId="0" borderId="68" xfId="2" applyNumberFormat="1" applyFont="1" applyFill="1" applyBorder="1" applyAlignment="1">
      <alignment vertical="center"/>
    </xf>
    <xf numFmtId="0" fontId="54" fillId="0" borderId="55" xfId="0" quotePrefix="1" applyFont="1" applyBorder="1" applyAlignment="1">
      <alignment horizontal="left"/>
    </xf>
    <xf numFmtId="0" fontId="15" fillId="0" borderId="69" xfId="0" applyFont="1" applyBorder="1"/>
    <xf numFmtId="0" fontId="55" fillId="0" borderId="0" xfId="0" applyFont="1" applyAlignment="1">
      <alignment vertical="center"/>
    </xf>
    <xf numFmtId="0" fontId="55" fillId="0" borderId="0" xfId="0" applyFont="1" applyAlignment="1">
      <alignment horizontal="left" vertical="center" indent="8"/>
    </xf>
    <xf numFmtId="0" fontId="55" fillId="0" borderId="0" xfId="0" applyFont="1" applyAlignment="1">
      <alignment vertical="center" wrapText="1"/>
    </xf>
    <xf numFmtId="0" fontId="55" fillId="0" borderId="0" xfId="0" applyFont="1"/>
    <xf numFmtId="0" fontId="56" fillId="0" borderId="0" xfId="0" applyFont="1" applyAlignment="1">
      <alignment horizontal="center" vertical="center"/>
    </xf>
    <xf numFmtId="0" fontId="55" fillId="0" borderId="0" xfId="0" applyFont="1" applyAlignment="1">
      <alignment horizontal="left" vertical="center"/>
    </xf>
    <xf numFmtId="0" fontId="57" fillId="0" borderId="0" xfId="0" applyFont="1" applyAlignment="1">
      <alignment vertical="center"/>
    </xf>
    <xf numFmtId="0" fontId="57" fillId="0" borderId="0" xfId="0" applyFont="1"/>
    <xf numFmtId="0" fontId="57" fillId="0" borderId="0" xfId="0" applyFont="1" applyAlignment="1">
      <alignment horizontal="left"/>
    </xf>
    <xf numFmtId="0" fontId="57" fillId="0" borderId="0" xfId="0" applyFont="1" applyAlignment="1">
      <alignment horizontal="left" vertical="center"/>
    </xf>
    <xf numFmtId="0" fontId="45" fillId="0" borderId="15" xfId="4" applyBorder="1" applyAlignment="1" applyProtection="1"/>
    <xf numFmtId="0" fontId="1" fillId="0" borderId="0" xfId="0" quotePrefix="1" applyFont="1" applyAlignment="1">
      <alignment horizontal="left"/>
    </xf>
    <xf numFmtId="0" fontId="1" fillId="3" borderId="15" xfId="0" applyFont="1" applyFill="1" applyBorder="1"/>
    <xf numFmtId="0" fontId="1" fillId="3" borderId="0" xfId="0" applyFont="1" applyFill="1"/>
    <xf numFmtId="0" fontId="1" fillId="3" borderId="4" xfId="0" applyFont="1" applyFill="1" applyBorder="1"/>
    <xf numFmtId="0" fontId="1" fillId="3" borderId="15" xfId="0" quotePrefix="1" applyFont="1" applyFill="1" applyBorder="1" applyAlignment="1">
      <alignment horizontal="left"/>
    </xf>
    <xf numFmtId="0" fontId="1" fillId="3" borderId="0" xfId="0" quotePrefix="1" applyFont="1" applyFill="1" applyAlignment="1">
      <alignment horizontal="left"/>
    </xf>
    <xf numFmtId="0" fontId="1" fillId="3" borderId="4" xfId="0" quotePrefix="1" applyFont="1" applyFill="1" applyBorder="1" applyAlignment="1">
      <alignment horizontal="left"/>
    </xf>
    <xf numFmtId="0" fontId="1" fillId="0" borderId="1" xfId="0" applyFont="1" applyBorder="1" applyAlignment="1">
      <alignment horizontal="left"/>
    </xf>
    <xf numFmtId="49" fontId="1" fillId="0" borderId="1" xfId="0" applyNumberFormat="1" applyFont="1" applyBorder="1" applyAlignment="1">
      <alignment horizontal="center"/>
    </xf>
    <xf numFmtId="165" fontId="1" fillId="0" borderId="1" xfId="1" applyNumberFormat="1" applyFont="1" applyBorder="1"/>
    <xf numFmtId="165" fontId="1" fillId="0" borderId="1" xfId="1" applyNumberFormat="1" applyFont="1" applyBorder="1" applyAlignment="1">
      <alignment horizontal="right"/>
    </xf>
    <xf numFmtId="165" fontId="1" fillId="0" borderId="1" xfId="1" applyNumberFormat="1" applyFont="1" applyBorder="1" applyAlignment="1">
      <alignment horizontal="left"/>
    </xf>
    <xf numFmtId="0" fontId="1" fillId="0" borderId="1" xfId="0" applyFont="1" applyBorder="1"/>
    <xf numFmtId="10" fontId="1" fillId="0" borderId="1" xfId="3" applyNumberFormat="1" applyFont="1" applyBorder="1" applyAlignment="1">
      <alignment horizontal="center"/>
    </xf>
    <xf numFmtId="165" fontId="1" fillId="0" borderId="11" xfId="1" applyNumberFormat="1" applyFont="1" applyFill="1" applyBorder="1"/>
    <xf numFmtId="0" fontId="58" fillId="3" borderId="0" xfId="0" applyFont="1" applyFill="1"/>
    <xf numFmtId="0" fontId="4" fillId="5" borderId="0" xfId="0" applyFont="1" applyFill="1"/>
    <xf numFmtId="0" fontId="1" fillId="0" borderId="7" xfId="0" quotePrefix="1" applyFont="1" applyBorder="1" applyAlignment="1">
      <alignment horizontal="left"/>
    </xf>
    <xf numFmtId="0" fontId="14" fillId="0" borderId="11" xfId="0" applyFont="1" applyBorder="1" applyAlignment="1">
      <alignment horizontal="center" vertical="center" wrapText="1"/>
    </xf>
    <xf numFmtId="0" fontId="14" fillId="0" borderId="6" xfId="0" applyFont="1" applyBorder="1" applyAlignment="1">
      <alignment horizontal="center" vertical="center"/>
    </xf>
    <xf numFmtId="0" fontId="14" fillId="0" borderId="11" xfId="0" applyFont="1" applyBorder="1" applyAlignment="1">
      <alignment horizontal="center" vertical="center"/>
    </xf>
    <xf numFmtId="16" fontId="14" fillId="0" borderId="11" xfId="0" quotePrefix="1" applyNumberFormat="1" applyFont="1" applyBorder="1" applyAlignment="1">
      <alignment horizontal="right" vertical="center"/>
    </xf>
    <xf numFmtId="9" fontId="14" fillId="0" borderId="11" xfId="0" applyNumberFormat="1" applyFont="1" applyBorder="1" applyAlignment="1">
      <alignment horizontal="right" vertical="center"/>
    </xf>
    <xf numFmtId="168" fontId="58" fillId="0" borderId="70" xfId="3" applyNumberFormat="1" applyFont="1" applyFill="1" applyBorder="1"/>
    <xf numFmtId="169" fontId="8" fillId="3" borderId="0" xfId="3" applyNumberFormat="1" applyFont="1" applyFill="1"/>
    <xf numFmtId="169" fontId="8" fillId="3" borderId="0" xfId="3" applyNumberFormat="1" applyFont="1" applyFill="1" applyBorder="1"/>
    <xf numFmtId="169" fontId="59" fillId="3" borderId="0" xfId="3" applyNumberFormat="1" applyFont="1" applyFill="1" applyBorder="1"/>
    <xf numFmtId="169" fontId="58" fillId="3" borderId="0" xfId="3" applyNumberFormat="1" applyFont="1" applyFill="1" applyBorder="1"/>
    <xf numFmtId="169" fontId="59" fillId="3" borderId="0" xfId="3" applyNumberFormat="1" applyFont="1" applyFill="1"/>
    <xf numFmtId="0" fontId="1" fillId="0" borderId="0" xfId="0" applyFont="1"/>
    <xf numFmtId="165" fontId="59" fillId="3" borderId="0" xfId="1" applyNumberFormat="1" applyFont="1" applyFill="1" applyBorder="1"/>
    <xf numFmtId="5" fontId="58" fillId="3" borderId="0" xfId="0" applyNumberFormat="1" applyFont="1" applyFill="1"/>
    <xf numFmtId="0" fontId="59" fillId="3" borderId="0" xfId="0" applyFont="1" applyFill="1"/>
    <xf numFmtId="165" fontId="58" fillId="3" borderId="0" xfId="5" applyNumberFormat="1" applyFont="1" applyFill="1"/>
    <xf numFmtId="43" fontId="58" fillId="3" borderId="0" xfId="5" applyFont="1" applyFill="1"/>
    <xf numFmtId="43" fontId="8" fillId="3" borderId="0" xfId="5" quotePrefix="1" applyFont="1" applyFill="1" applyAlignment="1">
      <alignment horizontal="left"/>
    </xf>
    <xf numFmtId="165" fontId="59" fillId="3" borderId="0" xfId="5" applyNumberFormat="1" applyFont="1" applyFill="1"/>
    <xf numFmtId="43" fontId="8" fillId="3" borderId="0" xfId="5" applyFont="1" applyFill="1"/>
    <xf numFmtId="43" fontId="58" fillId="3" borderId="0" xfId="5" applyFont="1" applyFill="1" applyAlignment="1">
      <alignment horizontal="left"/>
    </xf>
    <xf numFmtId="43" fontId="59" fillId="3" borderId="0" xfId="5" applyFont="1" applyFill="1"/>
    <xf numFmtId="43" fontId="59" fillId="3" borderId="0" xfId="1" applyFont="1" applyFill="1"/>
    <xf numFmtId="168" fontId="58" fillId="0" borderId="1" xfId="3" applyNumberFormat="1" applyFont="1" applyFill="1" applyBorder="1"/>
    <xf numFmtId="0" fontId="1" fillId="0" borderId="5" xfId="6" applyBorder="1" applyAlignment="1">
      <alignment horizontal="centerContinuous"/>
    </xf>
    <xf numFmtId="0" fontId="1" fillId="0" borderId="9" xfId="6" applyBorder="1" applyAlignment="1">
      <alignment horizontal="centerContinuous"/>
    </xf>
    <xf numFmtId="168" fontId="1" fillId="0" borderId="11" xfId="7" applyNumberFormat="1" applyBorder="1" applyAlignment="1">
      <alignment horizontal="center"/>
    </xf>
    <xf numFmtId="0" fontId="1" fillId="0" borderId="0" xfId="6"/>
    <xf numFmtId="0" fontId="1" fillId="0" borderId="14" xfId="6" applyBorder="1" applyAlignment="1">
      <alignment horizontal="center"/>
    </xf>
    <xf numFmtId="0" fontId="1" fillId="0" borderId="5" xfId="6" applyBorder="1" applyAlignment="1">
      <alignment horizontal="center"/>
    </xf>
    <xf numFmtId="0" fontId="1" fillId="0" borderId="17" xfId="6" applyBorder="1" applyAlignment="1">
      <alignment horizontal="centerContinuous"/>
    </xf>
    <xf numFmtId="0" fontId="1" fillId="0" borderId="16" xfId="6" applyBorder="1" applyAlignment="1">
      <alignment horizontal="centerContinuous"/>
    </xf>
    <xf numFmtId="0" fontId="1" fillId="0" borderId="6" xfId="6" applyBorder="1" applyAlignment="1">
      <alignment horizontal="centerContinuous"/>
    </xf>
    <xf numFmtId="168" fontId="1" fillId="3" borderId="14" xfId="8" applyNumberFormat="1" applyFill="1" applyBorder="1" applyAlignment="1">
      <alignment horizontal="center"/>
    </xf>
    <xf numFmtId="0" fontId="1" fillId="0" borderId="7" xfId="6" applyBorder="1" applyAlignment="1">
      <alignment horizontal="center"/>
    </xf>
    <xf numFmtId="0" fontId="1" fillId="0" borderId="4" xfId="6" applyBorder="1" applyAlignment="1">
      <alignment horizontal="center"/>
    </xf>
    <xf numFmtId="0" fontId="1" fillId="3" borderId="0" xfId="6" applyFill="1" applyAlignment="1">
      <alignment horizontal="center"/>
    </xf>
    <xf numFmtId="0" fontId="1" fillId="3" borderId="7" xfId="6" applyFill="1" applyBorder="1" applyAlignment="1">
      <alignment horizontal="center"/>
    </xf>
    <xf numFmtId="0" fontId="1" fillId="0" borderId="0" xfId="6" applyAlignment="1">
      <alignment horizontal="center"/>
    </xf>
    <xf numFmtId="0" fontId="1" fillId="0" borderId="7" xfId="6" quotePrefix="1" applyBorder="1" applyAlignment="1">
      <alignment horizontal="center"/>
    </xf>
    <xf numFmtId="168" fontId="1" fillId="3" borderId="7" xfId="8" applyNumberFormat="1" applyFill="1" applyBorder="1" applyAlignment="1">
      <alignment horizontal="center"/>
    </xf>
    <xf numFmtId="0" fontId="1" fillId="3" borderId="7" xfId="6" quotePrefix="1" applyFill="1" applyBorder="1" applyAlignment="1">
      <alignment horizontal="center"/>
    </xf>
    <xf numFmtId="0" fontId="1" fillId="3" borderId="0" xfId="6" quotePrefix="1" applyFill="1" applyAlignment="1">
      <alignment horizontal="center"/>
    </xf>
    <xf numFmtId="0" fontId="1" fillId="0" borderId="70" xfId="6" applyBorder="1" applyAlignment="1">
      <alignment horizontal="center"/>
    </xf>
    <xf numFmtId="0" fontId="1" fillId="0" borderId="71" xfId="6" applyBorder="1" applyAlignment="1">
      <alignment horizontal="center"/>
    </xf>
    <xf numFmtId="0" fontId="58" fillId="3" borderId="0" xfId="6" quotePrefix="1" applyFont="1" applyFill="1" applyAlignment="1">
      <alignment horizontal="center"/>
    </xf>
    <xf numFmtId="0" fontId="58" fillId="3" borderId="70" xfId="6" applyFont="1" applyFill="1" applyBorder="1" applyAlignment="1">
      <alignment horizontal="center"/>
    </xf>
    <xf numFmtId="0" fontId="1" fillId="0" borderId="72" xfId="6" applyBorder="1" applyAlignment="1">
      <alignment horizontal="center"/>
    </xf>
    <xf numFmtId="0" fontId="1" fillId="0" borderId="70" xfId="6" quotePrefix="1" applyBorder="1" applyAlignment="1">
      <alignment horizontal="center"/>
    </xf>
    <xf numFmtId="0" fontId="1" fillId="3" borderId="72" xfId="6" applyFill="1" applyBorder="1" applyAlignment="1">
      <alignment horizontal="center"/>
    </xf>
    <xf numFmtId="168" fontId="1" fillId="3" borderId="70" xfId="8" applyNumberFormat="1" applyFill="1" applyBorder="1" applyAlignment="1">
      <alignment horizontal="center"/>
    </xf>
    <xf numFmtId="0" fontId="2" fillId="0" borderId="11" xfId="6" applyFont="1" applyBorder="1" applyAlignment="1">
      <alignment horizontal="center"/>
    </xf>
    <xf numFmtId="0" fontId="1" fillId="3" borderId="1" xfId="6" applyFill="1" applyBorder="1"/>
    <xf numFmtId="0" fontId="1" fillId="0" borderId="1" xfId="6" applyBorder="1"/>
    <xf numFmtId="168" fontId="1" fillId="3" borderId="1" xfId="7" applyNumberFormat="1" applyFill="1" applyBorder="1" applyAlignment="1">
      <alignment horizontal="center"/>
    </xf>
    <xf numFmtId="0" fontId="1" fillId="0" borderId="18" xfId="6" applyBorder="1"/>
    <xf numFmtId="165" fontId="1" fillId="3" borderId="1" xfId="5" applyNumberFormat="1" applyFont="1" applyFill="1" applyBorder="1" applyAlignment="1">
      <alignment horizontal="center"/>
    </xf>
    <xf numFmtId="165" fontId="1" fillId="0" borderId="1" xfId="5" applyNumberFormat="1" applyFont="1" applyFill="1" applyBorder="1" applyAlignment="1">
      <alignment horizontal="center"/>
    </xf>
    <xf numFmtId="165" fontId="58" fillId="3" borderId="1" xfId="5" applyNumberFormat="1" applyFont="1" applyFill="1" applyBorder="1"/>
    <xf numFmtId="165" fontId="1" fillId="0" borderId="1" xfId="5" applyNumberFormat="1" applyFont="1" applyFill="1" applyBorder="1"/>
    <xf numFmtId="165" fontId="1" fillId="3" borderId="1" xfId="5" applyNumberFormat="1" applyFont="1" applyFill="1" applyBorder="1"/>
    <xf numFmtId="165" fontId="59" fillId="3" borderId="1" xfId="5" applyNumberFormat="1" applyFont="1" applyFill="1" applyBorder="1"/>
    <xf numFmtId="0" fontId="1" fillId="0" borderId="18" xfId="6" quotePrefix="1" applyBorder="1" applyAlignment="1">
      <alignment horizontal="left"/>
    </xf>
    <xf numFmtId="0" fontId="2" fillId="0" borderId="4" xfId="6" applyFont="1" applyBorder="1" applyAlignment="1">
      <alignment horizontal="center"/>
    </xf>
    <xf numFmtId="165" fontId="1" fillId="3" borderId="14" xfId="5" applyNumberFormat="1" applyFont="1" applyFill="1" applyBorder="1"/>
    <xf numFmtId="165" fontId="1" fillId="0" borderId="14" xfId="5" applyNumberFormat="1" applyFont="1" applyFill="1" applyBorder="1"/>
    <xf numFmtId="168" fontId="1" fillId="3" borderId="14" xfId="7" applyNumberFormat="1" applyFill="1" applyBorder="1" applyAlignment="1">
      <alignment horizontal="center"/>
    </xf>
    <xf numFmtId="165" fontId="1" fillId="3" borderId="70" xfId="5" applyNumberFormat="1" applyFont="1" applyFill="1" applyBorder="1"/>
    <xf numFmtId="165" fontId="1" fillId="0" borderId="70" xfId="5" applyNumberFormat="1" applyFont="1" applyFill="1" applyBorder="1"/>
    <xf numFmtId="168" fontId="1" fillId="3" borderId="70" xfId="7" applyNumberFormat="1" applyFill="1" applyBorder="1" applyAlignment="1">
      <alignment horizontal="center"/>
    </xf>
    <xf numFmtId="0" fontId="2" fillId="0" borderId="4" xfId="6" quotePrefix="1" applyFont="1" applyBorder="1" applyAlignment="1">
      <alignment horizontal="center"/>
    </xf>
    <xf numFmtId="165" fontId="58" fillId="3" borderId="70" xfId="5" applyNumberFormat="1" applyFont="1" applyFill="1" applyBorder="1"/>
    <xf numFmtId="0" fontId="1" fillId="0" borderId="7" xfId="6" applyBorder="1"/>
    <xf numFmtId="165" fontId="1" fillId="3" borderId="11" xfId="5" applyNumberFormat="1" applyFont="1" applyFill="1" applyBorder="1"/>
    <xf numFmtId="165" fontId="1" fillId="3" borderId="5" xfId="5" applyNumberFormat="1" applyFont="1" applyFill="1" applyBorder="1"/>
    <xf numFmtId="165" fontId="58" fillId="3" borderId="71" xfId="5" applyNumberFormat="1" applyFont="1" applyFill="1" applyBorder="1"/>
    <xf numFmtId="165" fontId="1" fillId="3" borderId="73" xfId="5" applyNumberFormat="1" applyFont="1" applyFill="1" applyBorder="1"/>
    <xf numFmtId="0" fontId="1" fillId="0" borderId="18" xfId="6" applyBorder="1" applyAlignment="1">
      <alignment horizontal="left"/>
    </xf>
    <xf numFmtId="0" fontId="1" fillId="0" borderId="15" xfId="6" applyBorder="1" applyAlignment="1">
      <alignment horizontal="center"/>
    </xf>
    <xf numFmtId="0" fontId="1" fillId="0" borderId="19" xfId="6" quotePrefix="1" applyBorder="1" applyAlignment="1">
      <alignment horizontal="left"/>
    </xf>
    <xf numFmtId="0" fontId="1" fillId="0" borderId="73" xfId="6" applyBorder="1"/>
    <xf numFmtId="0" fontId="1" fillId="0" borderId="70" xfId="6" quotePrefix="1" applyBorder="1" applyAlignment="1">
      <alignment horizontal="left"/>
    </xf>
    <xf numFmtId="165" fontId="1" fillId="3" borderId="70" xfId="6" applyNumberFormat="1" applyFill="1" applyBorder="1"/>
    <xf numFmtId="165" fontId="1" fillId="0" borderId="70" xfId="6" applyNumberFormat="1" applyBorder="1"/>
    <xf numFmtId="168" fontId="1" fillId="0" borderId="0" xfId="7" applyNumberFormat="1" applyAlignment="1">
      <alignment horizontal="center"/>
    </xf>
    <xf numFmtId="0" fontId="58" fillId="0" borderId="0" xfId="6" applyFont="1"/>
    <xf numFmtId="165" fontId="58" fillId="0" borderId="1" xfId="1" applyNumberFormat="1" applyFont="1" applyFill="1" applyBorder="1" applyAlignment="1">
      <alignment horizontal="center"/>
    </xf>
    <xf numFmtId="10" fontId="58" fillId="0" borderId="1" xfId="3" applyNumberFormat="1" applyFont="1" applyFill="1" applyBorder="1"/>
    <xf numFmtId="10" fontId="58" fillId="4" borderId="1" xfId="3" applyNumberFormat="1" applyFont="1" applyFill="1" applyBorder="1"/>
    <xf numFmtId="10" fontId="58" fillId="4" borderId="14" xfId="3" applyNumberFormat="1" applyFont="1" applyFill="1" applyBorder="1"/>
    <xf numFmtId="10" fontId="58" fillId="0" borderId="70" xfId="3" applyNumberFormat="1" applyFont="1" applyFill="1" applyBorder="1"/>
    <xf numFmtId="165" fontId="58" fillId="0" borderId="70" xfId="1" applyNumberFormat="1" applyFont="1" applyFill="1" applyBorder="1" applyAlignment="1">
      <alignment horizontal="center"/>
    </xf>
    <xf numFmtId="43" fontId="8" fillId="3" borderId="74" xfId="1" applyFont="1" applyFill="1" applyBorder="1" applyAlignment="1">
      <alignment horizontal="left"/>
    </xf>
    <xf numFmtId="43" fontId="60" fillId="3" borderId="0" xfId="5" quotePrefix="1" applyFont="1" applyFill="1"/>
    <xf numFmtId="44" fontId="0" fillId="0" borderId="13" xfId="2" applyFont="1" applyFill="1" applyBorder="1" applyAlignment="1">
      <alignment horizontal="center"/>
    </xf>
    <xf numFmtId="44" fontId="0" fillId="0" borderId="4" xfId="2" applyFont="1" applyFill="1" applyBorder="1" applyAlignment="1">
      <alignment horizontal="center"/>
    </xf>
    <xf numFmtId="168" fontId="1" fillId="0" borderId="70" xfId="3" applyNumberFormat="1" applyFont="1" applyFill="1" applyBorder="1"/>
    <xf numFmtId="170" fontId="3" fillId="0" borderId="10" xfId="1" applyNumberFormat="1" applyFont="1" applyFill="1" applyBorder="1" applyAlignment="1">
      <alignment horizontal="right"/>
    </xf>
    <xf numFmtId="165" fontId="3" fillId="0" borderId="7" xfId="0" applyNumberFormat="1" applyFont="1" applyBorder="1"/>
    <xf numFmtId="165" fontId="61" fillId="0" borderId="1" xfId="1" applyNumberFormat="1" applyFont="1" applyBorder="1"/>
    <xf numFmtId="0" fontId="1" fillId="5" borderId="0" xfId="0" applyFont="1" applyFill="1"/>
    <xf numFmtId="0" fontId="0" fillId="0" borderId="4" xfId="0" applyBorder="1" applyAlignment="1">
      <alignment horizontal="right"/>
    </xf>
    <xf numFmtId="166" fontId="3" fillId="4" borderId="1" xfId="0" applyNumberFormat="1" applyFont="1" applyFill="1" applyBorder="1"/>
    <xf numFmtId="37" fontId="63" fillId="0" borderId="72" xfId="11" applyNumberFormat="1" applyFont="1" applyFill="1" applyBorder="1"/>
    <xf numFmtId="166" fontId="55" fillId="0" borderId="76" xfId="9" applyNumberFormat="1" applyFont="1" applyBorder="1"/>
    <xf numFmtId="165" fontId="55" fillId="0" borderId="9" xfId="1" applyNumberFormat="1" applyFont="1" applyFill="1" applyBorder="1"/>
    <xf numFmtId="166" fontId="63" fillId="0" borderId="0" xfId="10" applyNumberFormat="1" applyFont="1" applyFill="1" applyBorder="1"/>
    <xf numFmtId="166" fontId="55" fillId="0" borderId="4" xfId="10" applyNumberFormat="1" applyFont="1" applyFill="1" applyBorder="1"/>
    <xf numFmtId="37" fontId="55" fillId="0" borderId="71" xfId="9" applyNumberFormat="1" applyFont="1" applyBorder="1"/>
    <xf numFmtId="166" fontId="63" fillId="0" borderId="4" xfId="10" applyNumberFormat="1" applyFont="1" applyFill="1" applyBorder="1"/>
    <xf numFmtId="37" fontId="63" fillId="0" borderId="15" xfId="0" applyNumberFormat="1" applyFont="1" applyBorder="1"/>
    <xf numFmtId="165" fontId="63" fillId="0" borderId="0" xfId="1" applyNumberFormat="1" applyFont="1" applyFill="1" applyBorder="1"/>
    <xf numFmtId="165" fontId="63" fillId="0" borderId="4" xfId="1" applyNumberFormat="1" applyFont="1" applyFill="1" applyBorder="1"/>
    <xf numFmtId="165" fontId="55" fillId="0" borderId="4" xfId="1" applyNumberFormat="1" applyFont="1" applyFill="1" applyBorder="1"/>
    <xf numFmtId="166" fontId="55" fillId="0" borderId="77" xfId="9" applyNumberFormat="1" applyFont="1" applyBorder="1"/>
    <xf numFmtId="166" fontId="55" fillId="0" borderId="72" xfId="9" applyNumberFormat="1" applyFont="1" applyBorder="1"/>
    <xf numFmtId="166" fontId="55" fillId="0" borderId="71" xfId="9" applyNumberFormat="1" applyFont="1" applyBorder="1"/>
    <xf numFmtId="165" fontId="55" fillId="0" borderId="0" xfId="1" applyNumberFormat="1" applyFont="1" applyFill="1" applyBorder="1"/>
    <xf numFmtId="166" fontId="0" fillId="0" borderId="57" xfId="2" applyNumberFormat="1" applyFont="1" applyFill="1" applyBorder="1"/>
    <xf numFmtId="0" fontId="3" fillId="0" borderId="58" xfId="0" applyFont="1" applyBorder="1"/>
    <xf numFmtId="166" fontId="55" fillId="0" borderId="0" xfId="9" applyNumberFormat="1" applyFont="1" applyBorder="1"/>
    <xf numFmtId="166" fontId="55" fillId="0" borderId="4" xfId="9" applyNumberFormat="1" applyFont="1" applyBorder="1"/>
    <xf numFmtId="9" fontId="55" fillId="0" borderId="0" xfId="3" applyFont="1" applyFill="1" applyBorder="1"/>
    <xf numFmtId="9" fontId="55" fillId="0" borderId="4" xfId="3" applyFont="1" applyFill="1" applyBorder="1"/>
    <xf numFmtId="10" fontId="55" fillId="0" borderId="80" xfId="3" applyNumberFormat="1" applyFont="1" applyFill="1" applyBorder="1"/>
    <xf numFmtId="10" fontId="55" fillId="0" borderId="71" xfId="3" applyNumberFormat="1" applyFont="1" applyFill="1" applyBorder="1"/>
    <xf numFmtId="166" fontId="55" fillId="0" borderId="75" xfId="9" applyNumberFormat="1" applyFont="1" applyBorder="1"/>
    <xf numFmtId="166" fontId="55" fillId="0" borderId="41" xfId="9" applyNumberFormat="1" applyFont="1" applyBorder="1"/>
    <xf numFmtId="0" fontId="55" fillId="0" borderId="0" xfId="9" applyFont="1"/>
    <xf numFmtId="0" fontId="63" fillId="0" borderId="14" xfId="9" applyFont="1" applyBorder="1"/>
    <xf numFmtId="0" fontId="63" fillId="0" borderId="5" xfId="9" applyFont="1" applyBorder="1"/>
    <xf numFmtId="0" fontId="55" fillId="0" borderId="9" xfId="9" applyFont="1" applyBorder="1"/>
    <xf numFmtId="0" fontId="55" fillId="0" borderId="11" xfId="9" applyFont="1" applyBorder="1" applyAlignment="1">
      <alignment horizontal="center"/>
    </xf>
    <xf numFmtId="0" fontId="63" fillId="0" borderId="7" xfId="9" applyFont="1" applyBorder="1" applyAlignment="1">
      <alignment horizontal="center"/>
    </xf>
    <xf numFmtId="0" fontId="63" fillId="0" borderId="15" xfId="9" applyFont="1" applyBorder="1" applyAlignment="1">
      <alignment horizontal="center"/>
    </xf>
    <xf numFmtId="0" fontId="63" fillId="0" borderId="0" xfId="9" applyFont="1" applyBorder="1" applyAlignment="1">
      <alignment horizontal="center"/>
    </xf>
    <xf numFmtId="0" fontId="55" fillId="0" borderId="0" xfId="9" applyFont="1" applyBorder="1" applyAlignment="1">
      <alignment horizontal="center"/>
    </xf>
    <xf numFmtId="0" fontId="55" fillId="0" borderId="4" xfId="9" applyFont="1" applyBorder="1" applyAlignment="1">
      <alignment horizontal="center"/>
    </xf>
    <xf numFmtId="37" fontId="55" fillId="0" borderId="0" xfId="0" applyNumberFormat="1" applyFont="1"/>
    <xf numFmtId="0" fontId="55" fillId="0" borderId="7" xfId="9" applyFont="1" applyBorder="1" applyAlignment="1">
      <alignment horizontal="center"/>
    </xf>
    <xf numFmtId="37" fontId="55" fillId="0" borderId="15" xfId="9" applyNumberFormat="1" applyFont="1" applyBorder="1" applyAlignment="1">
      <alignment horizontal="center"/>
    </xf>
    <xf numFmtId="0" fontId="55" fillId="0" borderId="0" xfId="9" quotePrefix="1" applyFont="1" applyBorder="1" applyAlignment="1">
      <alignment horizontal="center"/>
    </xf>
    <xf numFmtId="0" fontId="55" fillId="0" borderId="7" xfId="9" applyFont="1" applyBorder="1" applyAlignment="1">
      <alignment horizontal="fill"/>
    </xf>
    <xf numFmtId="0" fontId="55" fillId="0" borderId="15" xfId="9" applyFont="1" applyBorder="1" applyAlignment="1">
      <alignment horizontal="fill"/>
    </xf>
    <xf numFmtId="0" fontId="55" fillId="0" borderId="0" xfId="9" applyFont="1" applyBorder="1" applyAlignment="1">
      <alignment horizontal="fill"/>
    </xf>
    <xf numFmtId="0" fontId="55" fillId="0" borderId="4" xfId="9" applyFont="1" applyBorder="1" applyAlignment="1">
      <alignment horizontal="fill"/>
    </xf>
    <xf numFmtId="0" fontId="55" fillId="0" borderId="15" xfId="9" applyFont="1" applyBorder="1" applyAlignment="1">
      <alignment horizontal="center"/>
    </xf>
    <xf numFmtId="0" fontId="55" fillId="0" borderId="0" xfId="9" applyFont="1" applyAlignment="1">
      <alignment horizontal="center"/>
    </xf>
    <xf numFmtId="37" fontId="55" fillId="0" borderId="15" xfId="9" quotePrefix="1" applyNumberFormat="1" applyFont="1" applyBorder="1" applyAlignment="1">
      <alignment horizontal="left"/>
    </xf>
    <xf numFmtId="0" fontId="55" fillId="0" borderId="0" xfId="9" applyFont="1" applyBorder="1"/>
    <xf numFmtId="37" fontId="55" fillId="0" borderId="4" xfId="9" applyNumberFormat="1" applyFont="1" applyBorder="1"/>
    <xf numFmtId="166" fontId="55" fillId="0" borderId="0" xfId="10" applyNumberFormat="1" applyFont="1" applyFill="1" applyBorder="1"/>
    <xf numFmtId="0" fontId="55" fillId="0" borderId="7" xfId="9" applyFont="1" applyBorder="1"/>
    <xf numFmtId="0" fontId="55" fillId="0" borderId="4" xfId="9" applyFont="1" applyBorder="1"/>
    <xf numFmtId="165" fontId="55" fillId="0" borderId="0" xfId="11" applyNumberFormat="1" applyFont="1" applyFill="1" applyBorder="1"/>
    <xf numFmtId="165" fontId="55" fillId="0" borderId="4" xfId="11" applyNumberFormat="1" applyFont="1" applyFill="1" applyBorder="1"/>
    <xf numFmtId="0" fontId="55" fillId="0" borderId="15" xfId="9" applyFont="1" applyBorder="1"/>
    <xf numFmtId="165" fontId="55" fillId="0" borderId="72" xfId="11" applyNumberFormat="1" applyFont="1" applyFill="1" applyBorder="1"/>
    <xf numFmtId="165" fontId="55" fillId="0" borderId="71" xfId="11" applyNumberFormat="1" applyFont="1" applyFill="1" applyBorder="1"/>
    <xf numFmtId="0" fontId="55" fillId="0" borderId="15" xfId="9" quotePrefix="1" applyFont="1" applyBorder="1" applyAlignment="1">
      <alignment horizontal="left"/>
    </xf>
    <xf numFmtId="37" fontId="63" fillId="0" borderId="0" xfId="11" applyNumberFormat="1" applyFont="1" applyFill="1" applyBorder="1"/>
    <xf numFmtId="37" fontId="55" fillId="0" borderId="15" xfId="9" applyNumberFormat="1" applyFont="1" applyBorder="1"/>
    <xf numFmtId="166" fontId="55" fillId="0" borderId="75" xfId="11" applyNumberFormat="1" applyFont="1" applyFill="1" applyBorder="1"/>
    <xf numFmtId="166" fontId="55" fillId="0" borderId="41" xfId="11" applyNumberFormat="1" applyFont="1" applyFill="1" applyBorder="1"/>
    <xf numFmtId="37" fontId="63" fillId="0" borderId="0" xfId="9" applyNumberFormat="1" applyFont="1" applyBorder="1"/>
    <xf numFmtId="173" fontId="64" fillId="0" borderId="15" xfId="9" applyNumberFormat="1" applyFont="1" applyBorder="1" applyAlignment="1">
      <alignment horizontal="left"/>
    </xf>
    <xf numFmtId="37" fontId="63" fillId="0" borderId="15" xfId="9" applyNumberFormat="1" applyFont="1" applyBorder="1"/>
    <xf numFmtId="0" fontId="64" fillId="0" borderId="15" xfId="9" applyFont="1" applyBorder="1"/>
    <xf numFmtId="0" fontId="55" fillId="0" borderId="73" xfId="9" applyFont="1" applyBorder="1"/>
    <xf numFmtId="0" fontId="55" fillId="0" borderId="81" xfId="9" applyFont="1" applyBorder="1"/>
    <xf numFmtId="0" fontId="55" fillId="0" borderId="17" xfId="9" applyFont="1" applyBorder="1"/>
    <xf numFmtId="166" fontId="55" fillId="0" borderId="16" xfId="9" applyNumberFormat="1" applyFont="1" applyBorder="1"/>
    <xf numFmtId="0" fontId="55" fillId="0" borderId="11" xfId="9" applyFont="1" applyBorder="1"/>
    <xf numFmtId="10" fontId="55" fillId="0" borderId="0" xfId="12" applyNumberFormat="1" applyFont="1" applyFill="1" applyBorder="1"/>
    <xf numFmtId="166" fontId="55" fillId="0" borderId="72" xfId="10" applyNumberFormat="1" applyFont="1" applyFill="1" applyBorder="1"/>
    <xf numFmtId="10" fontId="55" fillId="0" borderId="72" xfId="12" applyNumberFormat="1" applyFont="1" applyFill="1" applyBorder="1"/>
    <xf numFmtId="10" fontId="55" fillId="0" borderId="0" xfId="12" applyNumberFormat="1" applyFont="1" applyFill="1"/>
    <xf numFmtId="10" fontId="55" fillId="0" borderId="75" xfId="9" applyNumberFormat="1" applyFont="1" applyBorder="1"/>
    <xf numFmtId="5" fontId="55" fillId="0" borderId="0" xfId="9" applyNumberFormat="1" applyFont="1" applyBorder="1"/>
    <xf numFmtId="0" fontId="32" fillId="0" borderId="15" xfId="9" applyFont="1" applyBorder="1"/>
    <xf numFmtId="10" fontId="32" fillId="0" borderId="41" xfId="12" applyNumberFormat="1" applyFont="1" applyFill="1" applyBorder="1"/>
    <xf numFmtId="0" fontId="55" fillId="0" borderId="70" xfId="9" applyFont="1" applyBorder="1"/>
    <xf numFmtId="5" fontId="55" fillId="0" borderId="79" xfId="9" applyNumberFormat="1" applyFont="1" applyBorder="1"/>
    <xf numFmtId="0" fontId="55" fillId="0" borderId="78" xfId="9" applyFont="1" applyBorder="1"/>
    <xf numFmtId="0" fontId="64" fillId="0" borderId="0" xfId="9" applyFont="1" applyBorder="1"/>
    <xf numFmtId="166" fontId="55" fillId="0" borderId="0" xfId="12" applyNumberFormat="1" applyFont="1" applyFill="1" applyBorder="1"/>
    <xf numFmtId="166" fontId="55" fillId="0" borderId="4" xfId="12" applyNumberFormat="1" applyFont="1" applyFill="1" applyBorder="1"/>
    <xf numFmtId="165" fontId="55" fillId="0" borderId="0" xfId="12" applyNumberFormat="1" applyFont="1" applyFill="1" applyBorder="1"/>
    <xf numFmtId="165" fontId="55" fillId="0" borderId="4" xfId="12" applyNumberFormat="1" applyFont="1" applyFill="1" applyBorder="1"/>
    <xf numFmtId="165" fontId="55" fillId="0" borderId="80" xfId="1" applyNumberFormat="1" applyFont="1" applyFill="1" applyBorder="1"/>
    <xf numFmtId="165" fontId="55" fillId="0" borderId="71" xfId="1" applyNumberFormat="1" applyFont="1" applyFill="1" applyBorder="1"/>
    <xf numFmtId="44" fontId="55" fillId="0" borderId="0" xfId="2" applyFont="1" applyFill="1" applyBorder="1"/>
    <xf numFmtId="44" fontId="55" fillId="0" borderId="4" xfId="2" applyFont="1" applyFill="1" applyBorder="1"/>
    <xf numFmtId="10" fontId="55" fillId="0" borderId="80" xfId="12" applyNumberFormat="1" applyFont="1" applyFill="1" applyBorder="1"/>
    <xf numFmtId="5" fontId="55" fillId="0" borderId="80" xfId="9" applyNumberFormat="1" applyFont="1" applyBorder="1"/>
    <xf numFmtId="0" fontId="55" fillId="0" borderId="71" xfId="9" applyFont="1" applyBorder="1"/>
    <xf numFmtId="0" fontId="55" fillId="0" borderId="5" xfId="9" applyFont="1" applyBorder="1"/>
    <xf numFmtId="165" fontId="65" fillId="0" borderId="0" xfId="11" applyNumberFormat="1" applyFont="1" applyFill="1" applyBorder="1" applyAlignment="1">
      <alignment horizontal="center"/>
    </xf>
    <xf numFmtId="165" fontId="65" fillId="0" borderId="4" xfId="11" applyNumberFormat="1" applyFont="1" applyFill="1" applyBorder="1" applyAlignment="1">
      <alignment horizontal="center"/>
    </xf>
    <xf numFmtId="0" fontId="32" fillId="0" borderId="72" xfId="9" applyFont="1" applyBorder="1" applyAlignment="1">
      <alignment horizontal="center"/>
    </xf>
    <xf numFmtId="0" fontId="32" fillId="0" borderId="71" xfId="9" applyFont="1" applyBorder="1" applyAlignment="1">
      <alignment horizontal="center"/>
    </xf>
    <xf numFmtId="0" fontId="55" fillId="0" borderId="72" xfId="9" applyFont="1" applyBorder="1"/>
    <xf numFmtId="37" fontId="63" fillId="0" borderId="71" xfId="11" applyNumberFormat="1" applyFont="1" applyFill="1" applyBorder="1"/>
    <xf numFmtId="0" fontId="55" fillId="0" borderId="14" xfId="9" applyFont="1" applyBorder="1"/>
    <xf numFmtId="0" fontId="55" fillId="0" borderId="15" xfId="9" applyFont="1" applyBorder="1" applyAlignment="1">
      <alignment horizontal="center" wrapText="1"/>
    </xf>
    <xf numFmtId="166" fontId="55" fillId="0" borderId="75" xfId="2" applyNumberFormat="1" applyFont="1" applyFill="1" applyBorder="1"/>
    <xf numFmtId="166" fontId="55" fillId="0" borderId="41" xfId="2" applyNumberFormat="1" applyFont="1" applyFill="1" applyBorder="1"/>
    <xf numFmtId="166" fontId="55" fillId="0" borderId="80" xfId="2" applyNumberFormat="1" applyFont="1" applyFill="1" applyBorder="1"/>
    <xf numFmtId="166" fontId="55" fillId="0" borderId="71" xfId="2" applyNumberFormat="1" applyFont="1" applyFill="1" applyBorder="1"/>
    <xf numFmtId="0" fontId="46" fillId="0" borderId="7" xfId="0" applyFont="1" applyBorder="1" applyAlignment="1">
      <alignment horizontal="left"/>
    </xf>
    <xf numFmtId="0" fontId="1" fillId="0" borderId="7" xfId="0" applyFont="1" applyBorder="1" applyAlignment="1">
      <alignment horizontal="left" vertical="top" wrapText="1"/>
    </xf>
    <xf numFmtId="0" fontId="4" fillId="0" borderId="58" xfId="0" applyFont="1" applyBorder="1" applyAlignment="1">
      <alignment horizontal="left"/>
    </xf>
    <xf numFmtId="14" fontId="3" fillId="0" borderId="58" xfId="0" quotePrefix="1" applyNumberFormat="1" applyFont="1" applyBorder="1" applyAlignment="1">
      <alignment horizontal="center"/>
    </xf>
    <xf numFmtId="0" fontId="1" fillId="0" borderId="57" xfId="0" applyFont="1" applyBorder="1"/>
    <xf numFmtId="0" fontId="1" fillId="0" borderId="58" xfId="0" applyFont="1" applyBorder="1"/>
    <xf numFmtId="0" fontId="1" fillId="0" borderId="58" xfId="0" applyFont="1" applyBorder="1" applyAlignment="1">
      <alignment horizontal="center"/>
    </xf>
    <xf numFmtId="0" fontId="32" fillId="0" borderId="15" xfId="9" applyFont="1" applyBorder="1" applyAlignment="1">
      <alignment horizontal="center"/>
    </xf>
    <xf numFmtId="0" fontId="32" fillId="0" borderId="0" xfId="9" applyFont="1" applyBorder="1" applyAlignment="1">
      <alignment horizontal="center"/>
    </xf>
    <xf numFmtId="165" fontId="3" fillId="0" borderId="70" xfId="1" applyNumberFormat="1" applyFont="1" applyFill="1" applyBorder="1"/>
    <xf numFmtId="165" fontId="3" fillId="0" borderId="70" xfId="1" applyNumberFormat="1" applyFont="1" applyFill="1" applyBorder="1" applyAlignment="1">
      <alignment horizontal="center"/>
    </xf>
    <xf numFmtId="0" fontId="4" fillId="0" borderId="9" xfId="0" applyFont="1" applyBorder="1" applyAlignment="1">
      <alignment horizontal="center"/>
    </xf>
    <xf numFmtId="0" fontId="1" fillId="0" borderId="80" xfId="0" applyFont="1" applyBorder="1" applyAlignment="1">
      <alignment horizontal="center"/>
    </xf>
    <xf numFmtId="0" fontId="3" fillId="0" borderId="70" xfId="0" applyFont="1" applyBorder="1" applyAlignment="1">
      <alignment horizontal="center"/>
    </xf>
    <xf numFmtId="0" fontId="4" fillId="0" borderId="4" xfId="0" applyFont="1" applyBorder="1" applyAlignment="1">
      <alignment horizontal="left"/>
    </xf>
    <xf numFmtId="0" fontId="1" fillId="0" borderId="19" xfId="0" quotePrefix="1" applyFont="1" applyBorder="1" applyAlignment="1">
      <alignment horizontal="left"/>
    </xf>
    <xf numFmtId="0" fontId="4" fillId="0" borderId="10" xfId="0" quotePrefix="1" applyFont="1" applyBorder="1" applyAlignment="1">
      <alignment horizontal="left" vertical="top" wrapText="1"/>
    </xf>
    <xf numFmtId="43" fontId="14" fillId="0" borderId="42" xfId="1" applyFont="1" applyFill="1" applyBorder="1"/>
    <xf numFmtId="43" fontId="14" fillId="0" borderId="1" xfId="1" applyFont="1" applyFill="1" applyBorder="1"/>
    <xf numFmtId="0" fontId="3" fillId="11" borderId="43" xfId="0" applyFont="1" applyFill="1" applyBorder="1" applyAlignment="1">
      <alignment horizontal="right"/>
    </xf>
    <xf numFmtId="0" fontId="3" fillId="11" borderId="44" xfId="0" applyFont="1" applyFill="1" applyBorder="1" applyAlignment="1">
      <alignment horizontal="right"/>
    </xf>
    <xf numFmtId="0" fontId="1" fillId="11" borderId="44" xfId="0" applyFont="1" applyFill="1" applyBorder="1" applyAlignment="1">
      <alignment horizontal="right"/>
    </xf>
    <xf numFmtId="0" fontId="45" fillId="8" borderId="45" xfId="4" applyFill="1" applyBorder="1" applyAlignment="1" applyProtection="1">
      <alignment horizontal="center"/>
    </xf>
    <xf numFmtId="0" fontId="1" fillId="0" borderId="22" xfId="0" applyFont="1" applyBorder="1"/>
    <xf numFmtId="0" fontId="1" fillId="0" borderId="7" xfId="0" applyFont="1" applyBorder="1" applyAlignment="1">
      <alignment horizontal="center"/>
    </xf>
    <xf numFmtId="0" fontId="1" fillId="0" borderId="8" xfId="0" applyFont="1" applyBorder="1"/>
    <xf numFmtId="0" fontId="1" fillId="0" borderId="21" xfId="0" applyFont="1" applyBorder="1"/>
    <xf numFmtId="0" fontId="1" fillId="0" borderId="17" xfId="0" applyFont="1" applyBorder="1" applyAlignment="1">
      <alignment horizontal="right" vertical="top"/>
    </xf>
    <xf numFmtId="0" fontId="1" fillId="0" borderId="14" xfId="0" applyFont="1" applyBorder="1" applyAlignment="1">
      <alignment horizontal="right" vertical="top"/>
    </xf>
    <xf numFmtId="0" fontId="4" fillId="0" borderId="15" xfId="0" applyFont="1" applyBorder="1" applyAlignment="1">
      <alignment horizontal="left" vertical="top" wrapText="1"/>
    </xf>
    <xf numFmtId="0" fontId="1" fillId="0" borderId="15" xfId="0" quotePrefix="1" applyFont="1" applyBorder="1" applyAlignment="1">
      <alignment horizontal="right" vertical="top"/>
    </xf>
    <xf numFmtId="0" fontId="1" fillId="0" borderId="7" xfId="0" quotePrefix="1" applyFont="1" applyBorder="1" applyAlignment="1">
      <alignment horizontal="right" vertical="top"/>
    </xf>
    <xf numFmtId="0" fontId="3" fillId="0" borderId="70" xfId="0" applyFont="1" applyBorder="1"/>
    <xf numFmtId="0" fontId="1" fillId="0" borderId="7" xfId="0" applyFont="1" applyBorder="1" applyAlignment="1">
      <alignment horizontal="right"/>
    </xf>
    <xf numFmtId="0" fontId="1" fillId="0" borderId="7" xfId="0" quotePrefix="1" applyFont="1" applyBorder="1" applyAlignment="1">
      <alignment horizontal="right"/>
    </xf>
    <xf numFmtId="0" fontId="1" fillId="0" borderId="5" xfId="0" applyFont="1" applyBorder="1" applyAlignment="1">
      <alignment horizontal="center"/>
    </xf>
    <xf numFmtId="0" fontId="1" fillId="0" borderId="15" xfId="0" applyFont="1" applyBorder="1" applyAlignment="1">
      <alignment horizontal="center"/>
    </xf>
    <xf numFmtId="0" fontId="1" fillId="0" borderId="0" xfId="6" applyAlignment="1">
      <alignment horizontal="centerContinuous"/>
    </xf>
    <xf numFmtId="0" fontId="1" fillId="0" borderId="4" xfId="6" quotePrefix="1" applyBorder="1" applyAlignment="1">
      <alignment horizontal="center"/>
    </xf>
    <xf numFmtId="0" fontId="1" fillId="0" borderId="15" xfId="6" applyBorder="1" applyAlignment="1">
      <alignment horizontal="centerContinuous"/>
    </xf>
    <xf numFmtId="0" fontId="1" fillId="0" borderId="4" xfId="6" applyBorder="1" applyAlignment="1">
      <alignment horizontal="centerContinuous"/>
    </xf>
    <xf numFmtId="0" fontId="1" fillId="0" borderId="11" xfId="6" applyBorder="1" applyAlignment="1">
      <alignment horizontal="centerContinuous"/>
    </xf>
    <xf numFmtId="0" fontId="1" fillId="0" borderId="1" xfId="6" quotePrefix="1" applyBorder="1" applyAlignment="1">
      <alignment horizontal="center"/>
    </xf>
    <xf numFmtId="0" fontId="1" fillId="0" borderId="14" xfId="6" applyBorder="1" applyAlignment="1">
      <alignment horizontal="centerContinuous"/>
    </xf>
    <xf numFmtId="0" fontId="1" fillId="0" borderId="14" xfId="6" applyBorder="1"/>
    <xf numFmtId="0" fontId="1" fillId="0" borderId="11" xfId="6" applyBorder="1" applyAlignment="1">
      <alignment horizontal="center"/>
    </xf>
    <xf numFmtId="14" fontId="67" fillId="3" borderId="0" xfId="6" applyNumberFormat="1" applyFont="1" applyFill="1" applyAlignment="1">
      <alignment horizontal="center"/>
    </xf>
    <xf numFmtId="0" fontId="1" fillId="0" borderId="17" xfId="0" applyFont="1" applyBorder="1" applyAlignment="1">
      <alignment horizontal="left"/>
    </xf>
    <xf numFmtId="0" fontId="3" fillId="0" borderId="6" xfId="0" applyFont="1" applyBorder="1" applyAlignment="1">
      <alignment horizontal="left"/>
    </xf>
    <xf numFmtId="0" fontId="67" fillId="0" borderId="12" xfId="0" quotePrefix="1" applyFont="1" applyBorder="1" applyAlignment="1">
      <alignment horizontal="center"/>
    </xf>
    <xf numFmtId="0" fontId="67" fillId="0" borderId="10" xfId="0" applyFont="1" applyBorder="1" applyAlignment="1">
      <alignment horizontal="center"/>
    </xf>
    <xf numFmtId="0" fontId="67" fillId="0" borderId="13" xfId="0" applyFont="1" applyBorder="1" applyAlignment="1">
      <alignment horizontal="center"/>
    </xf>
    <xf numFmtId="0" fontId="67" fillId="0" borderId="0" xfId="0" quotePrefix="1" applyFont="1" applyAlignment="1">
      <alignment horizontal="center"/>
    </xf>
    <xf numFmtId="0" fontId="67" fillId="0" borderId="4" xfId="0" quotePrefix="1" applyFont="1" applyBorder="1" applyAlignment="1">
      <alignment horizontal="center"/>
    </xf>
    <xf numFmtId="0" fontId="0" fillId="0" borderId="1" xfId="0" applyBorder="1"/>
    <xf numFmtId="0" fontId="3" fillId="13" borderId="12" xfId="0" applyFont="1" applyFill="1" applyBorder="1"/>
    <xf numFmtId="0" fontId="3" fillId="13" borderId="3" xfId="0" applyFont="1" applyFill="1" applyBorder="1"/>
    <xf numFmtId="0" fontId="3" fillId="13" borderId="13" xfId="0" applyFont="1" applyFill="1" applyBorder="1"/>
    <xf numFmtId="10" fontId="8" fillId="0" borderId="1" xfId="3" applyNumberFormat="1" applyFont="1" applyBorder="1"/>
    <xf numFmtId="174" fontId="8" fillId="0" borderId="1" xfId="3" applyNumberFormat="1" applyFont="1" applyBorder="1"/>
    <xf numFmtId="9" fontId="3" fillId="13" borderId="1" xfId="3" applyFont="1" applyFill="1" applyBorder="1"/>
    <xf numFmtId="165" fontId="1" fillId="14" borderId="1" xfId="5" applyNumberFormat="1" applyFont="1" applyFill="1" applyBorder="1"/>
    <xf numFmtId="165" fontId="58" fillId="14" borderId="1" xfId="5" applyNumberFormat="1" applyFont="1" applyFill="1" applyBorder="1"/>
    <xf numFmtId="165" fontId="59" fillId="14" borderId="70" xfId="5" applyNumberFormat="1" applyFont="1" applyFill="1" applyBorder="1"/>
    <xf numFmtId="165" fontId="1" fillId="15" borderId="7" xfId="5" applyNumberFormat="1" applyFont="1" applyFill="1" applyBorder="1"/>
    <xf numFmtId="165" fontId="1" fillId="13" borderId="7" xfId="5" applyNumberFormat="1" applyFont="1" applyFill="1" applyBorder="1"/>
    <xf numFmtId="165" fontId="1" fillId="0" borderId="73" xfId="5" applyNumberFormat="1" applyFont="1" applyFill="1" applyBorder="1"/>
    <xf numFmtId="165" fontId="1" fillId="0" borderId="71" xfId="5" applyNumberFormat="1" applyFont="1" applyFill="1" applyBorder="1"/>
    <xf numFmtId="0" fontId="1" fillId="0" borderId="7" xfId="0" applyFont="1" applyBorder="1" applyAlignment="1">
      <alignment horizontal="center" wrapText="1"/>
    </xf>
    <xf numFmtId="0" fontId="1" fillId="0" borderId="14" xfId="0" applyFont="1" applyBorder="1" applyAlignment="1">
      <alignment horizontal="center" wrapText="1"/>
    </xf>
    <xf numFmtId="166" fontId="3" fillId="0" borderId="1" xfId="2" applyNumberFormat="1" applyFont="1" applyFill="1" applyBorder="1" applyAlignment="1"/>
    <xf numFmtId="165" fontId="3" fillId="0" borderId="14" xfId="1" applyNumberFormat="1" applyFont="1" applyFill="1" applyBorder="1" applyAlignment="1"/>
    <xf numFmtId="165" fontId="3" fillId="0" borderId="1" xfId="1" applyNumberFormat="1" applyFont="1" applyFill="1" applyBorder="1" applyAlignment="1"/>
    <xf numFmtId="0" fontId="4" fillId="0" borderId="1" xfId="0" applyFont="1" applyBorder="1" applyAlignment="1">
      <alignment horizontal="centerContinuous"/>
    </xf>
    <xf numFmtId="0" fontId="3" fillId="13" borderId="5" xfId="0" quotePrefix="1" applyFont="1" applyFill="1" applyBorder="1" applyAlignment="1">
      <alignment horizontal="center"/>
    </xf>
    <xf numFmtId="0" fontId="3" fillId="13" borderId="14" xfId="0" applyFont="1" applyFill="1" applyBorder="1" applyAlignment="1">
      <alignment horizontal="center"/>
    </xf>
    <xf numFmtId="0" fontId="3" fillId="13" borderId="11" xfId="0" applyFont="1" applyFill="1" applyBorder="1" applyAlignment="1">
      <alignment horizontal="center"/>
    </xf>
    <xf numFmtId="0" fontId="1" fillId="0" borderId="14" xfId="0" applyFont="1" applyBorder="1" applyAlignment="1">
      <alignment horizontal="center"/>
    </xf>
    <xf numFmtId="0" fontId="68" fillId="0" borderId="7" xfId="0" quotePrefix="1" applyFont="1" applyBorder="1" applyAlignment="1">
      <alignment horizontal="center"/>
    </xf>
    <xf numFmtId="0" fontId="68" fillId="0" borderId="10" xfId="0" applyFont="1" applyBorder="1" applyAlignment="1">
      <alignment horizontal="center"/>
    </xf>
    <xf numFmtId="0" fontId="68" fillId="0" borderId="13" xfId="0" applyFont="1" applyBorder="1" applyAlignment="1">
      <alignment horizontal="center"/>
    </xf>
    <xf numFmtId="0" fontId="45" fillId="0" borderId="0" xfId="4" applyFill="1" applyBorder="1" applyAlignment="1" applyProtection="1">
      <alignment vertical="top" wrapText="1"/>
    </xf>
    <xf numFmtId="0" fontId="1" fillId="0" borderId="18" xfId="0" applyFont="1" applyBorder="1"/>
    <xf numFmtId="170" fontId="8" fillId="0" borderId="70" xfId="1" applyNumberFormat="1" applyFont="1" applyFill="1" applyBorder="1"/>
    <xf numFmtId="0" fontId="28" fillId="0" borderId="15" xfId="0" applyFont="1" applyBorder="1" applyAlignment="1">
      <alignment horizontal="center"/>
    </xf>
    <xf numFmtId="0" fontId="28" fillId="0" borderId="4" xfId="0" applyFont="1" applyBorder="1" applyAlignment="1">
      <alignment horizontal="center"/>
    </xf>
    <xf numFmtId="0" fontId="4" fillId="0" borderId="15" xfId="0" applyFont="1" applyBorder="1" applyAlignment="1">
      <alignment horizontal="center"/>
    </xf>
    <xf numFmtId="0" fontId="4" fillId="0" borderId="4" xfId="0" applyFont="1" applyBorder="1"/>
    <xf numFmtId="0" fontId="1" fillId="0" borderId="5" xfId="0" quotePrefix="1" applyFont="1" applyBorder="1" applyAlignment="1">
      <alignment horizontal="left" vertical="top" wrapText="1"/>
    </xf>
    <xf numFmtId="0" fontId="3" fillId="0" borderId="9" xfId="0" quotePrefix="1" applyFont="1" applyBorder="1" applyAlignment="1">
      <alignment horizontal="left" vertical="top" wrapText="1"/>
    </xf>
    <xf numFmtId="0" fontId="3" fillId="0" borderId="11" xfId="0" quotePrefix="1" applyFont="1" applyBorder="1" applyAlignment="1">
      <alignment horizontal="left" vertical="top" wrapText="1"/>
    </xf>
    <xf numFmtId="0" fontId="3" fillId="0" borderId="15" xfId="0" quotePrefix="1" applyFont="1" applyBorder="1" applyAlignment="1">
      <alignment horizontal="left" vertical="top" wrapText="1"/>
    </xf>
    <xf numFmtId="0" fontId="3" fillId="0" borderId="0" xfId="0" quotePrefix="1" applyFont="1" applyAlignment="1">
      <alignment horizontal="left" vertical="top" wrapText="1"/>
    </xf>
    <xf numFmtId="0" fontId="3" fillId="0" borderId="4" xfId="0" quotePrefix="1" applyFont="1" applyBorder="1" applyAlignment="1">
      <alignment horizontal="left" vertical="top" wrapText="1"/>
    </xf>
    <xf numFmtId="0" fontId="3" fillId="0" borderId="12" xfId="0" quotePrefix="1" applyFont="1" applyBorder="1" applyAlignment="1">
      <alignment horizontal="left" vertical="top" wrapText="1"/>
    </xf>
    <xf numFmtId="0" fontId="3" fillId="0" borderId="3" xfId="0" quotePrefix="1" applyFont="1" applyBorder="1" applyAlignment="1">
      <alignment horizontal="left" vertical="top" wrapText="1"/>
    </xf>
    <xf numFmtId="0" fontId="3" fillId="0" borderId="13" xfId="0" quotePrefix="1" applyFont="1" applyBorder="1" applyAlignment="1">
      <alignment horizontal="left" vertical="top" wrapText="1"/>
    </xf>
    <xf numFmtId="0" fontId="3" fillId="0" borderId="14" xfId="0" applyFont="1" applyBorder="1" applyAlignment="1">
      <alignment vertical="top" wrapText="1"/>
    </xf>
    <xf numFmtId="0" fontId="3" fillId="0" borderId="10" xfId="0" applyFont="1" applyBorder="1" applyAlignment="1">
      <alignment vertical="top" wrapText="1"/>
    </xf>
    <xf numFmtId="0" fontId="3" fillId="0" borderId="0" xfId="0" applyFont="1" applyAlignment="1">
      <alignment horizontal="left" vertical="top" wrapText="1"/>
    </xf>
    <xf numFmtId="0" fontId="0" fillId="0" borderId="0" xfId="0" applyAlignment="1">
      <alignment vertical="top" wrapText="1"/>
    </xf>
    <xf numFmtId="0" fontId="0" fillId="0" borderId="4" xfId="0" applyBorder="1" applyAlignment="1">
      <alignment vertical="top" wrapText="1"/>
    </xf>
    <xf numFmtId="0" fontId="1" fillId="0" borderId="14" xfId="0" applyFont="1" applyBorder="1" applyAlignment="1">
      <alignment vertical="top" wrapText="1"/>
    </xf>
    <xf numFmtId="0" fontId="3" fillId="0" borderId="5" xfId="0" applyFont="1" applyBorder="1" applyAlignment="1">
      <alignment vertical="top" wrapText="1"/>
    </xf>
    <xf numFmtId="0" fontId="3" fillId="0" borderId="12" xfId="0" applyFont="1" applyBorder="1" applyAlignment="1">
      <alignment vertical="top" wrapText="1"/>
    </xf>
    <xf numFmtId="0" fontId="4" fillId="0" borderId="9" xfId="0" applyFont="1" applyBorder="1" applyAlignment="1">
      <alignment horizontal="left" vertical="top"/>
    </xf>
    <xf numFmtId="0" fontId="4" fillId="0" borderId="11" xfId="0" applyFont="1" applyBorder="1" applyAlignment="1">
      <alignment horizontal="left" vertical="top"/>
    </xf>
    <xf numFmtId="0" fontId="1" fillId="0" borderId="0" xfId="0" applyFont="1" applyAlignment="1">
      <alignment horizontal="left"/>
    </xf>
    <xf numFmtId="0" fontId="3" fillId="0" borderId="0" xfId="0" applyFont="1" applyAlignment="1">
      <alignment horizontal="left"/>
    </xf>
    <xf numFmtId="0" fontId="3" fillId="0" borderId="0" xfId="0" quotePrefix="1" applyFont="1" applyAlignment="1">
      <alignment horizontal="left"/>
    </xf>
    <xf numFmtId="0" fontId="0" fillId="0" borderId="4" xfId="0" applyBorder="1" applyAlignment="1">
      <alignment horizontal="left"/>
    </xf>
    <xf numFmtId="0" fontId="40" fillId="0" borderId="0" xfId="0" applyFont="1" applyAlignment="1">
      <alignment horizontal="left" vertical="top"/>
    </xf>
    <xf numFmtId="0" fontId="40" fillId="0" borderId="4" xfId="0" applyFont="1" applyBorder="1" applyAlignment="1">
      <alignment horizontal="left" vertical="top"/>
    </xf>
    <xf numFmtId="0" fontId="1" fillId="0" borderId="5" xfId="0" applyFont="1" applyBorder="1" applyAlignment="1">
      <alignment horizontal="center"/>
    </xf>
    <xf numFmtId="0" fontId="3" fillId="0" borderId="11" xfId="0" applyFont="1" applyBorder="1" applyAlignment="1">
      <alignment horizontal="center"/>
    </xf>
    <xf numFmtId="0" fontId="3" fillId="0" borderId="15" xfId="0" applyFont="1" applyBorder="1" applyAlignment="1">
      <alignment horizontal="center"/>
    </xf>
    <xf numFmtId="0" fontId="3" fillId="0" borderId="4"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1" xfId="0" applyFont="1" applyBorder="1" applyAlignment="1">
      <alignment vertical="top" wrapText="1"/>
    </xf>
    <xf numFmtId="0" fontId="3" fillId="0" borderId="15" xfId="0" applyFont="1" applyBorder="1" applyAlignment="1">
      <alignment vertical="top" wrapText="1"/>
    </xf>
    <xf numFmtId="0" fontId="3" fillId="0" borderId="4" xfId="0" applyFont="1" applyBorder="1" applyAlignment="1">
      <alignment vertical="top" wrapText="1"/>
    </xf>
    <xf numFmtId="0" fontId="3" fillId="0" borderId="13" xfId="0" applyFont="1" applyBorder="1" applyAlignment="1">
      <alignment vertical="top" wrapText="1"/>
    </xf>
    <xf numFmtId="0" fontId="1" fillId="0" borderId="5" xfId="0" applyFont="1" applyBorder="1" applyAlignment="1">
      <alignment vertical="top" wrapText="1"/>
    </xf>
    <xf numFmtId="0" fontId="12" fillId="0" borderId="5" xfId="0" applyFont="1" applyBorder="1" applyAlignment="1">
      <alignment horizontal="center"/>
    </xf>
    <xf numFmtId="0" fontId="12" fillId="0" borderId="9" xfId="0" applyFont="1" applyBorder="1" applyAlignment="1">
      <alignment horizontal="center"/>
    </xf>
    <xf numFmtId="0" fontId="12" fillId="0" borderId="11" xfId="0" applyFont="1" applyBorder="1" applyAlignment="1">
      <alignment horizontal="center"/>
    </xf>
    <xf numFmtId="0" fontId="1" fillId="0" borderId="58" xfId="0" quotePrefix="1" applyFont="1" applyBorder="1" applyAlignment="1">
      <alignment horizontal="left" vertical="top" wrapText="1"/>
    </xf>
    <xf numFmtId="0" fontId="3" fillId="0" borderId="57" xfId="0" quotePrefix="1" applyFont="1" applyBorder="1" applyAlignment="1">
      <alignment horizontal="left" vertical="top" wrapText="1"/>
    </xf>
    <xf numFmtId="0" fontId="1" fillId="0" borderId="58" xfId="0" applyFont="1" applyBorder="1" applyAlignment="1">
      <alignment horizontal="center" vertical="top" wrapText="1"/>
    </xf>
    <xf numFmtId="0" fontId="3" fillId="0" borderId="58" xfId="0" applyFont="1" applyBorder="1" applyAlignment="1">
      <alignment horizontal="center" vertical="top" wrapText="1"/>
    </xf>
    <xf numFmtId="0" fontId="3" fillId="0" borderId="58" xfId="0" applyFont="1" applyBorder="1" applyAlignment="1">
      <alignment horizontal="center"/>
    </xf>
    <xf numFmtId="0" fontId="3" fillId="0" borderId="57" xfId="0" applyFont="1" applyBorder="1" applyAlignment="1">
      <alignment horizontal="center"/>
    </xf>
    <xf numFmtId="0" fontId="12" fillId="0" borderId="17" xfId="0" applyFont="1" applyBorder="1" applyAlignment="1">
      <alignment horizontal="center" vertical="center"/>
    </xf>
    <xf numFmtId="0" fontId="12" fillId="0" borderId="16" xfId="0" applyFont="1" applyBorder="1" applyAlignment="1">
      <alignment horizontal="center" vertical="center"/>
    </xf>
    <xf numFmtId="0" fontId="12" fillId="0" borderId="6" xfId="0" applyFont="1" applyBorder="1" applyAlignment="1">
      <alignment horizontal="center" vertical="center"/>
    </xf>
    <xf numFmtId="0" fontId="1" fillId="0" borderId="17" xfId="0" quotePrefix="1" applyFont="1" applyBorder="1" applyAlignment="1">
      <alignment horizontal="left"/>
    </xf>
    <xf numFmtId="0" fontId="1" fillId="0" borderId="16" xfId="0" quotePrefix="1" applyFont="1" applyBorder="1" applyAlignment="1">
      <alignment horizontal="left"/>
    </xf>
    <xf numFmtId="0" fontId="1" fillId="0" borderId="6" xfId="0" quotePrefix="1" applyFont="1" applyBorder="1" applyAlignment="1">
      <alignment horizontal="left"/>
    </xf>
    <xf numFmtId="0" fontId="3" fillId="0" borderId="17" xfId="0" applyFont="1" applyBorder="1" applyAlignment="1">
      <alignment horizontal="left"/>
    </xf>
    <xf numFmtId="0" fontId="3" fillId="0" borderId="16" xfId="0" applyFont="1" applyBorder="1" applyAlignment="1">
      <alignment horizontal="left"/>
    </xf>
    <xf numFmtId="0" fontId="3" fillId="0" borderId="6" xfId="0" applyFont="1" applyBorder="1" applyAlignment="1">
      <alignment horizontal="left"/>
    </xf>
    <xf numFmtId="0" fontId="3" fillId="0" borderId="17" xfId="0" quotePrefix="1" applyFont="1" applyBorder="1" applyAlignment="1">
      <alignment horizontal="left"/>
    </xf>
    <xf numFmtId="0" fontId="3" fillId="0" borderId="16" xfId="0" quotePrefix="1" applyFont="1" applyBorder="1" applyAlignment="1">
      <alignment horizontal="left"/>
    </xf>
    <xf numFmtId="0" fontId="3" fillId="0" borderId="6" xfId="0" quotePrefix="1" applyFont="1" applyBorder="1" applyAlignment="1">
      <alignment horizontal="left"/>
    </xf>
    <xf numFmtId="0" fontId="3" fillId="0" borderId="15" xfId="0" applyFont="1" applyBorder="1" applyAlignment="1">
      <alignment horizontal="left" vertical="top" wrapText="1"/>
    </xf>
    <xf numFmtId="0" fontId="1" fillId="0" borderId="17" xfId="0" applyFont="1" applyBorder="1" applyAlignment="1">
      <alignment horizontal="left"/>
    </xf>
    <xf numFmtId="0" fontId="1" fillId="0" borderId="16" xfId="0" applyFont="1" applyBorder="1" applyAlignment="1">
      <alignment horizontal="left"/>
    </xf>
    <xf numFmtId="0" fontId="1" fillId="0" borderId="6" xfId="0" applyFont="1" applyBorder="1" applyAlignment="1">
      <alignment horizontal="left"/>
    </xf>
    <xf numFmtId="0" fontId="2" fillId="0" borderId="17" xfId="0" applyFont="1" applyBorder="1" applyAlignment="1">
      <alignment horizontal="left"/>
    </xf>
    <xf numFmtId="0" fontId="2" fillId="0" borderId="16" xfId="0" applyFont="1" applyBorder="1" applyAlignment="1">
      <alignment horizontal="left"/>
    </xf>
    <xf numFmtId="0" fontId="2" fillId="0" borderId="6" xfId="0" applyFont="1" applyBorder="1" applyAlignment="1">
      <alignment horizontal="left"/>
    </xf>
    <xf numFmtId="0" fontId="3" fillId="0" borderId="5"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5" xfId="0" quotePrefix="1" applyFont="1" applyBorder="1" applyAlignment="1">
      <alignment horizontal="left" vertical="center"/>
    </xf>
    <xf numFmtId="0" fontId="3" fillId="0" borderId="9" xfId="0" quotePrefix="1" applyFont="1" applyBorder="1" applyAlignment="1">
      <alignment horizontal="left" vertical="center"/>
    </xf>
    <xf numFmtId="0" fontId="3" fillId="0" borderId="11" xfId="0" quotePrefix="1" applyFont="1" applyBorder="1" applyAlignment="1">
      <alignment horizontal="left" vertical="center"/>
    </xf>
    <xf numFmtId="0" fontId="3" fillId="0" borderId="12" xfId="0" quotePrefix="1" applyFont="1" applyBorder="1" applyAlignment="1">
      <alignment horizontal="left" vertical="center"/>
    </xf>
    <xf numFmtId="0" fontId="3" fillId="0" borderId="3" xfId="0" quotePrefix="1" applyFont="1" applyBorder="1" applyAlignment="1">
      <alignment horizontal="left" vertical="center"/>
    </xf>
    <xf numFmtId="0" fontId="3" fillId="0" borderId="13" xfId="0" quotePrefix="1" applyFont="1" applyBorder="1" applyAlignment="1">
      <alignment horizontal="left" vertical="center"/>
    </xf>
    <xf numFmtId="0" fontId="1" fillId="0" borderId="0" xfId="0" applyFont="1" applyAlignment="1">
      <alignment horizontal="left" vertical="top" wrapText="1"/>
    </xf>
    <xf numFmtId="0" fontId="30" fillId="0" borderId="16" xfId="0" applyFont="1" applyBorder="1" applyAlignment="1">
      <alignment vertical="center"/>
    </xf>
    <xf numFmtId="0" fontId="30" fillId="0" borderId="6" xfId="0" applyFont="1" applyBorder="1" applyAlignment="1">
      <alignment vertical="center"/>
    </xf>
    <xf numFmtId="0" fontId="4" fillId="0" borderId="5" xfId="0" quotePrefix="1" applyFont="1" applyBorder="1" applyAlignment="1">
      <alignment horizontal="center"/>
    </xf>
    <xf numFmtId="0" fontId="4" fillId="0" borderId="9" xfId="0" quotePrefix="1" applyFont="1" applyBorder="1" applyAlignment="1">
      <alignment horizontal="center"/>
    </xf>
    <xf numFmtId="0" fontId="4" fillId="0" borderId="11" xfId="0" quotePrefix="1" applyFont="1" applyBorder="1" applyAlignment="1">
      <alignment horizontal="center"/>
    </xf>
    <xf numFmtId="0" fontId="4" fillId="0" borderId="12" xfId="0" applyFont="1" applyBorder="1" applyAlignment="1">
      <alignment horizontal="center"/>
    </xf>
    <xf numFmtId="0" fontId="4" fillId="0" borderId="3" xfId="0" applyFont="1" applyBorder="1" applyAlignment="1">
      <alignment horizontal="center"/>
    </xf>
    <xf numFmtId="0" fontId="4" fillId="0" borderId="13" xfId="0" applyFont="1" applyBorder="1" applyAlignment="1">
      <alignment horizontal="center"/>
    </xf>
    <xf numFmtId="0" fontId="22" fillId="0" borderId="5" xfId="0" applyFont="1" applyBorder="1" applyAlignment="1">
      <alignment horizontal="left" vertical="top" wrapText="1"/>
    </xf>
    <xf numFmtId="0" fontId="3" fillId="0" borderId="9" xfId="0" applyFont="1" applyBorder="1" applyAlignment="1">
      <alignment horizontal="left" vertical="top" wrapText="1"/>
    </xf>
    <xf numFmtId="0" fontId="3" fillId="0" borderId="3" xfId="0" applyFont="1" applyBorder="1" applyAlignment="1">
      <alignment horizontal="left" vertical="top" wrapText="1"/>
    </xf>
    <xf numFmtId="0" fontId="4" fillId="0" borderId="15" xfId="0" applyFont="1" applyBorder="1" applyAlignment="1">
      <alignment horizontal="left" vertical="top" wrapText="1"/>
    </xf>
    <xf numFmtId="0" fontId="4" fillId="0" borderId="0" xfId="0" applyFont="1" applyAlignment="1">
      <alignment wrapText="1"/>
    </xf>
    <xf numFmtId="0" fontId="4" fillId="0" borderId="4" xfId="0" applyFont="1" applyBorder="1" applyAlignment="1">
      <alignment wrapText="1"/>
    </xf>
    <xf numFmtId="165" fontId="3" fillId="13" borderId="5" xfId="1" applyNumberFormat="1" applyFont="1" applyFill="1" applyBorder="1" applyAlignment="1">
      <alignment horizontal="center"/>
    </xf>
    <xf numFmtId="165" fontId="3" fillId="13" borderId="9" xfId="1" applyNumberFormat="1" applyFont="1" applyFill="1" applyBorder="1" applyAlignment="1">
      <alignment horizontal="center"/>
    </xf>
    <xf numFmtId="165" fontId="3" fillId="13" borderId="11" xfId="1" applyNumberFormat="1" applyFont="1" applyFill="1" applyBorder="1" applyAlignment="1">
      <alignment horizontal="center"/>
    </xf>
    <xf numFmtId="165" fontId="3" fillId="13" borderId="12" xfId="1" applyNumberFormat="1" applyFont="1" applyFill="1" applyBorder="1" applyAlignment="1">
      <alignment horizontal="center"/>
    </xf>
    <xf numFmtId="165" fontId="3" fillId="13" borderId="3" xfId="1" applyNumberFormat="1" applyFont="1" applyFill="1" applyBorder="1" applyAlignment="1">
      <alignment horizontal="center"/>
    </xf>
    <xf numFmtId="165" fontId="3" fillId="13" borderId="13" xfId="1" applyNumberFormat="1" applyFont="1" applyFill="1" applyBorder="1" applyAlignment="1">
      <alignment horizontal="center"/>
    </xf>
    <xf numFmtId="165" fontId="59" fillId="7" borderId="5" xfId="1" applyNumberFormat="1" applyFont="1" applyFill="1" applyBorder="1" applyAlignment="1">
      <alignment horizontal="left" wrapText="1"/>
    </xf>
    <xf numFmtId="165" fontId="59" fillId="7" borderId="9" xfId="1" applyNumberFormat="1" applyFont="1" applyFill="1" applyBorder="1" applyAlignment="1">
      <alignment horizontal="left" wrapText="1"/>
    </xf>
    <xf numFmtId="165" fontId="59" fillId="7" borderId="11" xfId="1" applyNumberFormat="1" applyFont="1" applyFill="1" applyBorder="1" applyAlignment="1">
      <alignment horizontal="left" wrapText="1"/>
    </xf>
    <xf numFmtId="165" fontId="59" fillId="7" borderId="12" xfId="1" applyNumberFormat="1" applyFont="1" applyFill="1" applyBorder="1" applyAlignment="1">
      <alignment horizontal="left" wrapText="1"/>
    </xf>
    <xf numFmtId="165" fontId="59" fillId="7" borderId="3" xfId="1" applyNumberFormat="1" applyFont="1" applyFill="1" applyBorder="1" applyAlignment="1">
      <alignment horizontal="left" wrapText="1"/>
    </xf>
    <xf numFmtId="165" fontId="59" fillId="7" borderId="13" xfId="1" applyNumberFormat="1" applyFont="1" applyFill="1" applyBorder="1" applyAlignment="1">
      <alignment horizontal="left" wrapText="1"/>
    </xf>
    <xf numFmtId="0" fontId="3" fillId="13" borderId="5" xfId="0" applyFont="1" applyFill="1" applyBorder="1" applyAlignment="1">
      <alignment horizontal="left"/>
    </xf>
    <xf numFmtId="0" fontId="3" fillId="13" borderId="9" xfId="0" applyFont="1" applyFill="1" applyBorder="1" applyAlignment="1">
      <alignment horizontal="left"/>
    </xf>
    <xf numFmtId="0" fontId="3" fillId="13" borderId="11" xfId="0" applyFont="1" applyFill="1" applyBorder="1" applyAlignment="1">
      <alignment horizontal="left"/>
    </xf>
    <xf numFmtId="0" fontId="3" fillId="13" borderId="12" xfId="0" applyFont="1" applyFill="1" applyBorder="1" applyAlignment="1">
      <alignment horizontal="left"/>
    </xf>
    <xf numFmtId="0" fontId="3" fillId="13" borderId="3" xfId="0" applyFont="1" applyFill="1" applyBorder="1" applyAlignment="1">
      <alignment horizontal="left"/>
    </xf>
    <xf numFmtId="0" fontId="3" fillId="13" borderId="13" xfId="0" applyFont="1" applyFill="1" applyBorder="1" applyAlignment="1">
      <alignment horizontal="left"/>
    </xf>
    <xf numFmtId="0" fontId="0" fillId="0" borderId="9" xfId="0" applyBorder="1" applyAlignment="1">
      <alignment horizontal="left" vertical="top" wrapText="1"/>
    </xf>
    <xf numFmtId="0" fontId="0" fillId="0" borderId="11" xfId="0" applyBorder="1" applyAlignment="1">
      <alignment horizontal="left" vertical="top" wrapText="1"/>
    </xf>
    <xf numFmtId="0" fontId="3" fillId="0" borderId="73" xfId="0" applyFont="1" applyBorder="1" applyAlignment="1">
      <alignment horizontal="left" vertical="top" wrapText="1"/>
    </xf>
    <xf numFmtId="0" fontId="0" fillId="0" borderId="80" xfId="0" applyBorder="1" applyAlignment="1">
      <alignment horizontal="left" vertical="top" wrapText="1"/>
    </xf>
    <xf numFmtId="0" fontId="0" fillId="0" borderId="71" xfId="0" applyBorder="1" applyAlignment="1">
      <alignment horizontal="left" vertical="top" wrapText="1"/>
    </xf>
    <xf numFmtId="0" fontId="3" fillId="0" borderId="4" xfId="0" applyFont="1" applyBorder="1" applyAlignment="1">
      <alignment horizontal="left" vertical="top" wrapText="1"/>
    </xf>
    <xf numFmtId="0" fontId="4" fillId="0" borderId="5" xfId="0" applyFont="1" applyBorder="1" applyAlignment="1">
      <alignment horizontal="left" vertical="top" wrapText="1"/>
    </xf>
    <xf numFmtId="0" fontId="0" fillId="0" borderId="9" xfId="0" applyBorder="1" applyAlignment="1">
      <alignment vertical="top" wrapText="1"/>
    </xf>
    <xf numFmtId="0" fontId="3" fillId="0" borderId="9" xfId="0" applyFont="1" applyBorder="1" applyAlignment="1">
      <alignment horizontal="center"/>
    </xf>
    <xf numFmtId="0" fontId="0" fillId="0" borderId="11" xfId="0" applyBorder="1" applyAlignment="1">
      <alignment horizontal="center"/>
    </xf>
    <xf numFmtId="0" fontId="3" fillId="0" borderId="59" xfId="0" applyFont="1" applyBorder="1" applyAlignment="1">
      <alignment horizontal="left" wrapText="1"/>
    </xf>
    <xf numFmtId="0" fontId="3" fillId="0" borderId="60" xfId="0" applyFont="1" applyBorder="1" applyAlignment="1">
      <alignment horizontal="left" wrapText="1"/>
    </xf>
    <xf numFmtId="0" fontId="3" fillId="0" borderId="61" xfId="0" applyFont="1" applyBorder="1" applyAlignment="1">
      <alignment horizontal="left" wrapText="1"/>
    </xf>
    <xf numFmtId="0" fontId="4" fillId="0" borderId="15" xfId="0" applyFont="1" applyBorder="1" applyAlignment="1">
      <alignment horizontal="left"/>
    </xf>
    <xf numFmtId="0" fontId="4" fillId="0" borderId="0" xfId="0" applyFont="1" applyAlignment="1">
      <alignment horizontal="left"/>
    </xf>
    <xf numFmtId="0" fontId="12" fillId="0" borderId="5" xfId="0" quotePrefix="1" applyFont="1" applyBorder="1" applyAlignment="1">
      <alignment horizontal="center"/>
    </xf>
    <xf numFmtId="0" fontId="12" fillId="0" borderId="9" xfId="0" quotePrefix="1" applyFont="1" applyBorder="1" applyAlignment="1">
      <alignment horizontal="center"/>
    </xf>
    <xf numFmtId="0" fontId="12" fillId="0" borderId="11" xfId="0" quotePrefix="1" applyFont="1" applyBorder="1" applyAlignment="1">
      <alignment horizontal="center"/>
    </xf>
    <xf numFmtId="0" fontId="12" fillId="0" borderId="12" xfId="0" applyFont="1" applyBorder="1" applyAlignment="1">
      <alignment horizontal="center"/>
    </xf>
    <xf numFmtId="0" fontId="12" fillId="0" borderId="3" xfId="0" applyFont="1" applyBorder="1" applyAlignment="1">
      <alignment horizontal="center"/>
    </xf>
    <xf numFmtId="0" fontId="12" fillId="0" borderId="13" xfId="0" applyFont="1" applyBorder="1" applyAlignment="1">
      <alignment horizontal="center"/>
    </xf>
    <xf numFmtId="0" fontId="22" fillId="0" borderId="17" xfId="0" applyFont="1" applyBorder="1" applyAlignment="1">
      <alignment horizontal="left" vertical="center" wrapText="1"/>
    </xf>
    <xf numFmtId="0" fontId="22" fillId="0" borderId="16" xfId="0" applyFont="1" applyBorder="1" applyAlignment="1">
      <alignment horizontal="left" vertical="center" wrapText="1"/>
    </xf>
    <xf numFmtId="0" fontId="22" fillId="0" borderId="6" xfId="0" applyFont="1" applyBorder="1" applyAlignment="1">
      <alignment horizontal="left" vertical="center" wrapText="1"/>
    </xf>
    <xf numFmtId="0" fontId="3" fillId="0" borderId="59" xfId="0" applyFont="1" applyBorder="1" applyAlignment="1">
      <alignment horizontal="left" vertical="top" wrapText="1"/>
    </xf>
    <xf numFmtId="0" fontId="3" fillId="0" borderId="60" xfId="0" applyFont="1" applyBorder="1" applyAlignment="1">
      <alignment horizontal="left" vertical="top" wrapText="1"/>
    </xf>
    <xf numFmtId="0" fontId="3" fillId="0" borderId="61" xfId="0" applyFont="1" applyBorder="1" applyAlignment="1">
      <alignment horizontal="left" vertical="top" wrapText="1"/>
    </xf>
    <xf numFmtId="0" fontId="22" fillId="0" borderId="17" xfId="0" applyFont="1" applyBorder="1" applyAlignment="1">
      <alignment horizontal="left" vertical="top" wrapText="1"/>
    </xf>
    <xf numFmtId="0" fontId="0" fillId="0" borderId="16" xfId="0" applyBorder="1" applyAlignment="1">
      <alignment horizontal="left" vertical="top" wrapText="1"/>
    </xf>
    <xf numFmtId="0" fontId="0" fillId="0" borderId="6" xfId="0" applyBorder="1" applyAlignment="1">
      <alignment horizontal="left" vertical="top" wrapText="1"/>
    </xf>
    <xf numFmtId="0" fontId="3" fillId="0" borderId="17" xfId="0" applyFont="1" applyBorder="1" applyAlignment="1">
      <alignment wrapText="1"/>
    </xf>
    <xf numFmtId="0" fontId="0" fillId="0" borderId="16" xfId="0" applyBorder="1" applyAlignment="1">
      <alignment wrapText="1"/>
    </xf>
    <xf numFmtId="0" fontId="0" fillId="0" borderId="6" xfId="0" applyBorder="1" applyAlignment="1">
      <alignment wrapText="1"/>
    </xf>
    <xf numFmtId="0" fontId="12" fillId="0" borderId="5" xfId="0" applyFont="1" applyBorder="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3" xfId="0" applyFont="1" applyBorder="1" applyAlignment="1">
      <alignment horizontal="center" vertical="center"/>
    </xf>
    <xf numFmtId="0" fontId="12" fillId="0" borderId="13" xfId="0" applyFont="1" applyBorder="1" applyAlignment="1">
      <alignment horizontal="center" vertical="center"/>
    </xf>
    <xf numFmtId="165" fontId="3" fillId="0" borderId="5" xfId="1" applyNumberFormat="1" applyFont="1" applyFill="1" applyBorder="1" applyAlignment="1">
      <alignment horizontal="center"/>
    </xf>
    <xf numFmtId="165" fontId="3" fillId="0" borderId="9" xfId="1" applyNumberFormat="1" applyFont="1" applyFill="1" applyBorder="1" applyAlignment="1">
      <alignment horizontal="center"/>
    </xf>
    <xf numFmtId="165" fontId="3" fillId="0" borderId="11" xfId="1" applyNumberFormat="1" applyFont="1" applyFill="1" applyBorder="1" applyAlignment="1">
      <alignment horizontal="center"/>
    </xf>
    <xf numFmtId="165" fontId="3" fillId="0" borderId="12" xfId="1" applyNumberFormat="1" applyFont="1" applyFill="1" applyBorder="1" applyAlignment="1">
      <alignment horizontal="center"/>
    </xf>
    <xf numFmtId="165" fontId="3" fillId="0" borderId="3" xfId="1" applyNumberFormat="1" applyFont="1" applyFill="1" applyBorder="1" applyAlignment="1">
      <alignment horizontal="center"/>
    </xf>
    <xf numFmtId="165" fontId="3" fillId="0" borderId="13" xfId="1" applyNumberFormat="1" applyFont="1" applyFill="1" applyBorder="1" applyAlignment="1">
      <alignment horizontal="center"/>
    </xf>
    <xf numFmtId="0" fontId="3" fillId="0" borderId="16" xfId="0" applyFont="1" applyBorder="1" applyAlignment="1">
      <alignment wrapText="1"/>
    </xf>
    <xf numFmtId="0" fontId="3" fillId="0" borderId="9" xfId="0" applyFont="1" applyBorder="1" applyAlignment="1">
      <alignment vertical="top" wrapText="1"/>
    </xf>
    <xf numFmtId="0" fontId="0" fillId="0" borderId="11" xfId="0" applyBorder="1" applyAlignment="1">
      <alignment vertical="top" wrapText="1"/>
    </xf>
    <xf numFmtId="0" fontId="24" fillId="0" borderId="17" xfId="0" applyFont="1" applyBorder="1" applyAlignment="1">
      <alignment horizontal="left" vertical="top" wrapText="1"/>
    </xf>
    <xf numFmtId="0" fontId="24" fillId="0" borderId="16" xfId="0" applyFont="1" applyBorder="1" applyAlignment="1">
      <alignment horizontal="left" vertical="top" wrapText="1"/>
    </xf>
    <xf numFmtId="0" fontId="24" fillId="0" borderId="6" xfId="0" applyFont="1" applyBorder="1" applyAlignment="1">
      <alignment horizontal="left" vertical="top" wrapText="1"/>
    </xf>
    <xf numFmtId="0" fontId="3" fillId="0" borderId="16" xfId="0" applyFont="1" applyBorder="1" applyAlignment="1">
      <alignment vertical="top" wrapText="1"/>
    </xf>
    <xf numFmtId="0" fontId="0" fillId="0" borderId="16" xfId="0" applyBorder="1" applyAlignment="1">
      <alignment vertical="top" wrapText="1"/>
    </xf>
    <xf numFmtId="0" fontId="0" fillId="0" borderId="6" xfId="0" applyBorder="1" applyAlignment="1">
      <alignment vertical="top" wrapText="1"/>
    </xf>
    <xf numFmtId="0" fontId="59" fillId="0" borderId="17" xfId="0" applyFont="1" applyBorder="1" applyAlignment="1">
      <alignment horizontal="left" vertical="top" wrapText="1"/>
    </xf>
    <xf numFmtId="0" fontId="59" fillId="0" borderId="16" xfId="0" applyFont="1" applyBorder="1" applyAlignment="1">
      <alignment horizontal="left" vertical="top" wrapText="1"/>
    </xf>
    <xf numFmtId="0" fontId="59" fillId="0" borderId="6" xfId="0" applyFont="1" applyBorder="1" applyAlignment="1">
      <alignment horizontal="left" vertical="top" wrapText="1"/>
    </xf>
    <xf numFmtId="0" fontId="5" fillId="0" borderId="17" xfId="0" applyFont="1" applyBorder="1" applyAlignment="1">
      <alignment vertical="top" wrapText="1"/>
    </xf>
    <xf numFmtId="0" fontId="5" fillId="0" borderId="16" xfId="0" applyFont="1" applyBorder="1" applyAlignment="1">
      <alignment vertical="top" wrapText="1"/>
    </xf>
    <xf numFmtId="0" fontId="5" fillId="0" borderId="6" xfId="0" applyFont="1" applyBorder="1" applyAlignment="1">
      <alignment vertical="top" wrapText="1"/>
    </xf>
    <xf numFmtId="0" fontId="27" fillId="0" borderId="12" xfId="0" applyFont="1" applyBorder="1" applyAlignment="1">
      <alignment horizontal="center" vertical="center"/>
    </xf>
    <xf numFmtId="0" fontId="27" fillId="0" borderId="3" xfId="0" applyFont="1" applyBorder="1" applyAlignment="1">
      <alignment horizontal="center" vertical="center"/>
    </xf>
    <xf numFmtId="0" fontId="27" fillId="0" borderId="13" xfId="0" applyFont="1" applyBorder="1" applyAlignment="1">
      <alignment horizontal="center" vertical="center"/>
    </xf>
    <xf numFmtId="0" fontId="0" fillId="0" borderId="16" xfId="0" applyBorder="1"/>
    <xf numFmtId="0" fontId="0" fillId="0" borderId="6" xfId="0" applyBorder="1"/>
    <xf numFmtId="0" fontId="27" fillId="0" borderId="17" xfId="0" applyFont="1" applyBorder="1" applyAlignment="1">
      <alignment horizontal="center" vertical="center"/>
    </xf>
    <xf numFmtId="0" fontId="27" fillId="0" borderId="16" xfId="0" applyFont="1" applyBorder="1" applyAlignment="1">
      <alignment horizontal="center" vertical="center"/>
    </xf>
    <xf numFmtId="0" fontId="27" fillId="0" borderId="6" xfId="0" applyFont="1" applyBorder="1" applyAlignment="1">
      <alignment horizontal="center" vertical="center"/>
    </xf>
    <xf numFmtId="0" fontId="4" fillId="0" borderId="17" xfId="0" applyFont="1" applyBorder="1" applyAlignment="1">
      <alignment horizontal="center"/>
    </xf>
    <xf numFmtId="0" fontId="4" fillId="0" borderId="16" xfId="0" applyFont="1" applyBorder="1" applyAlignment="1">
      <alignment horizontal="center"/>
    </xf>
    <xf numFmtId="0" fontId="4" fillId="0" borderId="6" xfId="0" applyFont="1" applyBorder="1" applyAlignment="1">
      <alignment horizontal="center"/>
    </xf>
    <xf numFmtId="0" fontId="5" fillId="0" borderId="17" xfId="0" applyFont="1" applyBorder="1" applyAlignment="1">
      <alignment horizontal="left" vertical="top" wrapText="1"/>
    </xf>
    <xf numFmtId="0" fontId="5" fillId="0" borderId="16" xfId="0" applyFont="1" applyBorder="1" applyAlignment="1">
      <alignment horizontal="left" vertical="top" wrapText="1"/>
    </xf>
    <xf numFmtId="0" fontId="5" fillId="0" borderId="6" xfId="0" applyFont="1" applyBorder="1" applyAlignment="1">
      <alignment horizontal="left" vertical="top" wrapText="1"/>
    </xf>
    <xf numFmtId="0" fontId="3" fillId="0" borderId="1" xfId="0" applyFont="1" applyBorder="1" applyAlignment="1">
      <alignment horizontal="center"/>
    </xf>
    <xf numFmtId="0" fontId="0" fillId="0" borderId="1" xfId="0" applyBorder="1"/>
    <xf numFmtId="0" fontId="1" fillId="0" borderId="1" xfId="0" applyFont="1" applyBorder="1" applyAlignment="1">
      <alignment horizontal="center"/>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6" xfId="0" applyFont="1" applyBorder="1" applyAlignment="1">
      <alignment horizontal="left" vertical="top" wrapText="1"/>
    </xf>
    <xf numFmtId="0" fontId="22" fillId="0" borderId="15" xfId="0" applyFont="1" applyBorder="1" applyAlignment="1">
      <alignment horizontal="left" vertical="top" wrapText="1"/>
    </xf>
    <xf numFmtId="0" fontId="22" fillId="0" borderId="0" xfId="0" applyFont="1" applyAlignment="1">
      <alignment vertical="top" wrapText="1"/>
    </xf>
    <xf numFmtId="0" fontId="22" fillId="0" borderId="4" xfId="0" applyFont="1" applyBorder="1" applyAlignment="1">
      <alignment vertical="top" wrapText="1"/>
    </xf>
    <xf numFmtId="0" fontId="3" fillId="0" borderId="5" xfId="0" applyFont="1" applyBorder="1" applyAlignment="1">
      <alignment horizontal="center"/>
    </xf>
    <xf numFmtId="0" fontId="0" fillId="0" borderId="11" xfId="0" applyBorder="1"/>
    <xf numFmtId="0" fontId="0" fillId="0" borderId="4" xfId="0" applyBorder="1"/>
    <xf numFmtId="0" fontId="4" fillId="0" borderId="1" xfId="0" applyFont="1" applyBorder="1" applyAlignment="1">
      <alignment horizontal="center"/>
    </xf>
    <xf numFmtId="0" fontId="4" fillId="0" borderId="1" xfId="0" applyFont="1" applyBorder="1"/>
    <xf numFmtId="0" fontId="1" fillId="12" borderId="15" xfId="0" applyFont="1" applyFill="1" applyBorder="1" applyAlignment="1">
      <alignment horizontal="left" vertical="top" wrapText="1"/>
    </xf>
    <xf numFmtId="0" fontId="0" fillId="12" borderId="0" xfId="0" applyFill="1" applyAlignment="1">
      <alignment vertical="top" wrapText="1"/>
    </xf>
    <xf numFmtId="0" fontId="0" fillId="12" borderId="4" xfId="0" applyFill="1" applyBorder="1" applyAlignment="1">
      <alignment vertical="top" wrapText="1"/>
    </xf>
    <xf numFmtId="0" fontId="12" fillId="0" borderId="5" xfId="0" quotePrefix="1" applyFont="1" applyBorder="1" applyAlignment="1">
      <alignment horizontal="center" vertical="center"/>
    </xf>
    <xf numFmtId="0" fontId="12" fillId="0" borderId="9" xfId="0" quotePrefix="1" applyFont="1" applyBorder="1" applyAlignment="1">
      <alignment horizontal="center" vertical="center"/>
    </xf>
    <xf numFmtId="0" fontId="12" fillId="0" borderId="11" xfId="0" quotePrefix="1" applyFont="1" applyBorder="1" applyAlignment="1">
      <alignment horizontal="center" vertical="center"/>
    </xf>
    <xf numFmtId="0" fontId="5" fillId="0" borderId="12" xfId="0" applyFont="1" applyBorder="1" applyAlignment="1">
      <alignment horizontal="left" vertical="top" wrapText="1"/>
    </xf>
    <xf numFmtId="0" fontId="5" fillId="0" borderId="3" xfId="0" applyFont="1" applyBorder="1" applyAlignment="1">
      <alignment horizontal="left" vertical="top" wrapText="1"/>
    </xf>
    <xf numFmtId="0" fontId="5" fillId="0" borderId="13" xfId="0" applyFont="1" applyBorder="1" applyAlignment="1">
      <alignment horizontal="left" vertical="top" wrapText="1"/>
    </xf>
    <xf numFmtId="0" fontId="1" fillId="0" borderId="15" xfId="0" applyFont="1" applyBorder="1" applyAlignment="1">
      <alignment horizontal="center" wrapText="1"/>
    </xf>
    <xf numFmtId="0" fontId="0" fillId="0" borderId="0" xfId="0" applyAlignment="1">
      <alignment horizontal="center" wrapText="1"/>
    </xf>
    <xf numFmtId="0" fontId="0" fillId="0" borderId="4" xfId="0" applyBorder="1" applyAlignment="1">
      <alignment horizontal="center"/>
    </xf>
    <xf numFmtId="0" fontId="3" fillId="0" borderId="17" xfId="0" applyFont="1" applyBorder="1" applyAlignment="1">
      <alignment horizontal="center"/>
    </xf>
    <xf numFmtId="0" fontId="3" fillId="0" borderId="6" xfId="0" applyFont="1" applyBorder="1" applyAlignment="1">
      <alignment horizontal="center"/>
    </xf>
    <xf numFmtId="0" fontId="1" fillId="0" borderId="17" xfId="0" applyFont="1" applyBorder="1" applyAlignment="1">
      <alignment horizontal="center"/>
    </xf>
    <xf numFmtId="14" fontId="3" fillId="0" borderId="15" xfId="0" applyNumberFormat="1" applyFont="1" applyBorder="1" applyAlignment="1">
      <alignment horizontal="center"/>
    </xf>
    <xf numFmtId="14" fontId="3" fillId="0" borderId="4" xfId="0" applyNumberFormat="1" applyFont="1" applyBorder="1" applyAlignment="1">
      <alignment horizontal="center"/>
    </xf>
    <xf numFmtId="0" fontId="4" fillId="0" borderId="14" xfId="0" applyFont="1" applyBorder="1" applyAlignment="1">
      <alignment horizontal="left" vertical="top" wrapText="1"/>
    </xf>
    <xf numFmtId="0" fontId="4" fillId="0" borderId="7" xfId="0" applyFont="1" applyBorder="1" applyAlignment="1">
      <alignment horizontal="left" vertical="top" wrapText="1"/>
    </xf>
    <xf numFmtId="0" fontId="4" fillId="0" borderId="10" xfId="0" applyFont="1" applyBorder="1" applyAlignment="1">
      <alignment horizontal="left" vertical="top" wrapText="1"/>
    </xf>
    <xf numFmtId="0" fontId="0" fillId="0" borderId="13" xfId="0" applyBorder="1" applyAlignment="1">
      <alignment horizontal="center"/>
    </xf>
    <xf numFmtId="0" fontId="0" fillId="0" borderId="16" xfId="0" applyBorder="1" applyAlignment="1">
      <alignment horizontal="left"/>
    </xf>
    <xf numFmtId="0" fontId="0" fillId="0" borderId="6" xfId="0" applyBorder="1" applyAlignment="1">
      <alignment horizontal="left"/>
    </xf>
    <xf numFmtId="0" fontId="1" fillId="0" borderId="1" xfId="0" applyFont="1" applyBorder="1" applyAlignment="1">
      <alignment horizontal="left"/>
    </xf>
    <xf numFmtId="0" fontId="3" fillId="0" borderId="1" xfId="0" applyFont="1" applyBorder="1" applyAlignment="1">
      <alignment horizontal="left"/>
    </xf>
    <xf numFmtId="0" fontId="3" fillId="0" borderId="5" xfId="0" quotePrefix="1" applyFont="1" applyBorder="1" applyAlignment="1">
      <alignment horizontal="center"/>
    </xf>
    <xf numFmtId="0" fontId="0" fillId="0" borderId="9" xfId="0" applyBorder="1"/>
    <xf numFmtId="0" fontId="0" fillId="0" borderId="0" xfId="0"/>
    <xf numFmtId="0" fontId="4" fillId="0" borderId="12" xfId="0" applyFont="1" applyBorder="1" applyAlignment="1">
      <alignment horizontal="left"/>
    </xf>
    <xf numFmtId="0" fontId="4" fillId="0" borderId="3" xfId="0" applyFont="1" applyBorder="1"/>
    <xf numFmtId="0" fontId="3" fillId="0" borderId="15" xfId="0" applyFont="1" applyBorder="1" applyAlignment="1">
      <alignment horizontal="left"/>
    </xf>
    <xf numFmtId="0" fontId="3" fillId="0" borderId="15" xfId="0" applyFont="1" applyBorder="1"/>
    <xf numFmtId="0" fontId="3" fillId="0" borderId="0" xfId="0" applyFont="1"/>
    <xf numFmtId="0" fontId="4" fillId="0" borderId="0" xfId="0" applyFont="1"/>
    <xf numFmtId="0" fontId="35" fillId="0" borderId="16" xfId="0" applyFont="1" applyBorder="1" applyAlignment="1">
      <alignment vertical="top" wrapText="1"/>
    </xf>
    <xf numFmtId="0" fontId="14" fillId="0" borderId="16" xfId="0" applyFont="1" applyBorder="1" applyAlignment="1">
      <alignment vertical="top" wrapText="1"/>
    </xf>
    <xf numFmtId="0" fontId="53" fillId="0" borderId="16" xfId="0" applyFont="1" applyBorder="1" applyAlignment="1">
      <alignment horizontal="left" vertical="center" wrapText="1"/>
    </xf>
    <xf numFmtId="0" fontId="29" fillId="0" borderId="17" xfId="0" quotePrefix="1" applyFont="1" applyBorder="1" applyAlignment="1">
      <alignment horizontal="center" vertical="center"/>
    </xf>
    <xf numFmtId="0" fontId="29" fillId="0" borderId="16" xfId="0" quotePrefix="1" applyFont="1" applyBorder="1" applyAlignment="1">
      <alignment horizontal="center" vertical="center"/>
    </xf>
    <xf numFmtId="0" fontId="29" fillId="0" borderId="6" xfId="0" quotePrefix="1" applyFont="1" applyBorder="1" applyAlignment="1">
      <alignment horizontal="center" vertical="center"/>
    </xf>
    <xf numFmtId="165" fontId="8" fillId="3" borderId="3" xfId="1" applyNumberFormat="1" applyFont="1" applyFill="1" applyBorder="1" applyAlignment="1">
      <alignment horizontal="center"/>
    </xf>
    <xf numFmtId="0" fontId="0" fillId="0" borderId="3" xfId="0" applyBorder="1"/>
    <xf numFmtId="165" fontId="8" fillId="3" borderId="16" xfId="1" applyNumberFormat="1" applyFont="1" applyFill="1" applyBorder="1" applyAlignment="1">
      <alignment horizontal="center"/>
    </xf>
    <xf numFmtId="0" fontId="46" fillId="0" borderId="3" xfId="0" applyFont="1" applyBorder="1" applyAlignment="1">
      <alignment wrapText="1"/>
    </xf>
    <xf numFmtId="0" fontId="0" fillId="0" borderId="3" xfId="0" applyBorder="1" applyAlignment="1">
      <alignment wrapText="1"/>
    </xf>
    <xf numFmtId="0" fontId="22" fillId="0" borderId="16" xfId="0" applyFont="1" applyBorder="1" applyAlignment="1">
      <alignment horizontal="left" vertical="top" wrapText="1"/>
    </xf>
    <xf numFmtId="0" fontId="22" fillId="0" borderId="6" xfId="0" applyFont="1" applyBorder="1" applyAlignment="1">
      <alignment horizontal="left" vertical="top" wrapText="1"/>
    </xf>
    <xf numFmtId="0" fontId="5" fillId="0" borderId="17" xfId="0" applyFont="1" applyBorder="1" applyAlignment="1">
      <alignment wrapText="1"/>
    </xf>
    <xf numFmtId="0" fontId="5" fillId="0" borderId="9" xfId="0" applyFont="1" applyBorder="1" applyAlignment="1">
      <alignment wrapText="1"/>
    </xf>
    <xf numFmtId="0" fontId="5" fillId="0" borderId="16" xfId="0" applyFont="1" applyBorder="1" applyAlignment="1">
      <alignment wrapText="1"/>
    </xf>
    <xf numFmtId="0" fontId="5" fillId="0" borderId="6" xfId="0" applyFont="1" applyBorder="1" applyAlignment="1">
      <alignment wrapText="1"/>
    </xf>
    <xf numFmtId="0" fontId="30" fillId="0" borderId="3" xfId="0" applyFont="1" applyBorder="1" applyAlignment="1">
      <alignment vertical="center"/>
    </xf>
    <xf numFmtId="0" fontId="30" fillId="0" borderId="13" xfId="0" applyFont="1" applyBorder="1" applyAlignment="1">
      <alignment vertical="center"/>
    </xf>
    <xf numFmtId="0" fontId="27" fillId="0" borderId="16" xfId="0" applyFont="1" applyBorder="1" applyAlignment="1">
      <alignment vertical="center"/>
    </xf>
    <xf numFmtId="0" fontId="27" fillId="0" borderId="6" xfId="0" applyFont="1" applyBorder="1" applyAlignment="1">
      <alignment vertical="center"/>
    </xf>
    <xf numFmtId="0" fontId="7" fillId="0" borderId="1" xfId="0" applyFont="1" applyBorder="1" applyAlignment="1">
      <alignment horizontal="left" vertical="top" wrapText="1"/>
    </xf>
    <xf numFmtId="0" fontId="24" fillId="0" borderId="5" xfId="0" quotePrefix="1" applyFont="1" applyBorder="1" applyAlignment="1">
      <alignment horizontal="left" vertical="center" wrapText="1"/>
    </xf>
    <xf numFmtId="0" fontId="24" fillId="0" borderId="9" xfId="0" quotePrefix="1" applyFont="1" applyBorder="1" applyAlignment="1">
      <alignment horizontal="left" vertical="center" wrapText="1"/>
    </xf>
    <xf numFmtId="0" fontId="24" fillId="0" borderId="11" xfId="0" quotePrefix="1" applyFont="1" applyBorder="1" applyAlignment="1">
      <alignment horizontal="left" vertical="center" wrapText="1"/>
    </xf>
    <xf numFmtId="0" fontId="24" fillId="0" borderId="12" xfId="0" quotePrefix="1" applyFont="1" applyBorder="1" applyAlignment="1">
      <alignment horizontal="left" vertical="center" wrapText="1"/>
    </xf>
    <xf numFmtId="0" fontId="24" fillId="0" borderId="3" xfId="0" quotePrefix="1" applyFont="1" applyBorder="1" applyAlignment="1">
      <alignment horizontal="left" vertical="center" wrapText="1"/>
    </xf>
    <xf numFmtId="0" fontId="24" fillId="0" borderId="13" xfId="0" quotePrefix="1" applyFont="1" applyBorder="1" applyAlignment="1">
      <alignment horizontal="left" vertical="center" wrapText="1"/>
    </xf>
    <xf numFmtId="0" fontId="12" fillId="0" borderId="17" xfId="0" quotePrefix="1" applyFont="1" applyBorder="1" applyAlignment="1">
      <alignment horizontal="center" vertical="center"/>
    </xf>
    <xf numFmtId="0" fontId="12" fillId="0" borderId="16" xfId="0" quotePrefix="1" applyFont="1" applyBorder="1" applyAlignment="1">
      <alignment horizontal="center" vertical="center"/>
    </xf>
    <xf numFmtId="0" fontId="12" fillId="0" borderId="6" xfId="0" quotePrefix="1" applyFont="1" applyBorder="1" applyAlignment="1">
      <alignment horizontal="center" vertical="center"/>
    </xf>
    <xf numFmtId="0" fontId="7" fillId="0" borderId="1" xfId="0" applyFont="1" applyBorder="1" applyAlignment="1">
      <alignment horizontal="left" vertical="center" wrapText="1"/>
    </xf>
    <xf numFmtId="0" fontId="5" fillId="0" borderId="0" xfId="0" applyFont="1" applyAlignment="1">
      <alignment vertical="top" wrapText="1"/>
    </xf>
    <xf numFmtId="0" fontId="5" fillId="0" borderId="4" xfId="0" applyFont="1" applyBorder="1" applyAlignment="1">
      <alignment vertical="top" wrapText="1"/>
    </xf>
    <xf numFmtId="0" fontId="5" fillId="0" borderId="3" xfId="0" applyFont="1" applyBorder="1" applyAlignment="1">
      <alignment vertical="top" wrapText="1"/>
    </xf>
    <xf numFmtId="0" fontId="5" fillId="0" borderId="13" xfId="0" applyFont="1" applyBorder="1" applyAlignment="1">
      <alignment vertical="top" wrapText="1"/>
    </xf>
    <xf numFmtId="0" fontId="58" fillId="0" borderId="5" xfId="0" applyFont="1" applyBorder="1" applyAlignment="1">
      <alignment horizontal="left" vertical="top" wrapText="1"/>
    </xf>
    <xf numFmtId="0" fontId="58" fillId="0" borderId="9" xfId="0" applyFont="1" applyBorder="1" applyAlignment="1">
      <alignment horizontal="left" vertical="top" wrapText="1"/>
    </xf>
    <xf numFmtId="0" fontId="58" fillId="0" borderId="11" xfId="0" applyFont="1" applyBorder="1" applyAlignment="1">
      <alignment horizontal="left" vertical="top" wrapText="1"/>
    </xf>
    <xf numFmtId="0" fontId="58" fillId="0" borderId="15" xfId="0" applyFont="1" applyBorder="1" applyAlignment="1">
      <alignment horizontal="left" vertical="top" wrapText="1"/>
    </xf>
    <xf numFmtId="0" fontId="58" fillId="0" borderId="0" xfId="0" applyFont="1" applyAlignment="1">
      <alignment horizontal="left" vertical="top" wrapText="1"/>
    </xf>
    <xf numFmtId="0" fontId="58" fillId="0" borderId="4" xfId="0" applyFont="1" applyBorder="1" applyAlignment="1">
      <alignment horizontal="left" vertical="top" wrapText="1"/>
    </xf>
    <xf numFmtId="0" fontId="58" fillId="0" borderId="73" xfId="0" applyFont="1" applyBorder="1" applyAlignment="1">
      <alignment horizontal="left" vertical="top" wrapText="1"/>
    </xf>
    <xf numFmtId="0" fontId="58" fillId="0" borderId="72" xfId="0" applyFont="1" applyBorder="1" applyAlignment="1">
      <alignment horizontal="left" vertical="top" wrapText="1"/>
    </xf>
    <xf numFmtId="0" fontId="58" fillId="0" borderId="71" xfId="0" applyFont="1" applyBorder="1" applyAlignment="1">
      <alignment horizontal="left" vertical="top" wrapText="1"/>
    </xf>
    <xf numFmtId="0" fontId="5" fillId="0" borderId="5" xfId="0" applyFont="1" applyBorder="1" applyAlignment="1">
      <alignment horizontal="left" vertical="top" wrapText="1"/>
    </xf>
    <xf numFmtId="0" fontId="5" fillId="0" borderId="9" xfId="0" applyFont="1" applyBorder="1" applyAlignment="1">
      <alignment vertical="top" wrapText="1"/>
    </xf>
    <xf numFmtId="0" fontId="5" fillId="0" borderId="11" xfId="0" applyFont="1" applyBorder="1" applyAlignment="1">
      <alignment vertical="top" wrapText="1"/>
    </xf>
    <xf numFmtId="0" fontId="5" fillId="0" borderId="5" xfId="0" quotePrefix="1" applyFont="1" applyBorder="1" applyAlignment="1">
      <alignment horizontal="left" vertical="top"/>
    </xf>
    <xf numFmtId="0" fontId="5" fillId="0" borderId="9" xfId="0" quotePrefix="1" applyFont="1" applyBorder="1" applyAlignment="1">
      <alignment horizontal="left" vertical="top"/>
    </xf>
    <xf numFmtId="0" fontId="5" fillId="0" borderId="11" xfId="0" quotePrefix="1" applyFont="1" applyBorder="1" applyAlignment="1">
      <alignment horizontal="left" vertical="top"/>
    </xf>
    <xf numFmtId="0" fontId="32" fillId="0" borderId="0" xfId="9" applyFont="1" applyBorder="1" applyAlignment="1">
      <alignment horizontal="center"/>
    </xf>
    <xf numFmtId="0" fontId="15" fillId="0" borderId="0" xfId="0" applyFont="1"/>
    <xf numFmtId="165" fontId="65" fillId="0" borderId="0" xfId="11" applyNumberFormat="1" applyFont="1" applyFill="1" applyBorder="1" applyAlignment="1">
      <alignment horizontal="center"/>
    </xf>
    <xf numFmtId="165" fontId="65" fillId="0" borderId="4" xfId="11" applyNumberFormat="1" applyFont="1" applyFill="1" applyBorder="1" applyAlignment="1">
      <alignment horizontal="center"/>
    </xf>
    <xf numFmtId="0" fontId="32" fillId="0" borderId="5" xfId="9" applyFont="1" applyBorder="1" applyAlignment="1">
      <alignment horizontal="center"/>
    </xf>
    <xf numFmtId="0" fontId="65" fillId="0" borderId="0" xfId="0" applyFont="1" applyAlignment="1">
      <alignment wrapText="1"/>
    </xf>
    <xf numFmtId="0" fontId="66" fillId="0" borderId="0" xfId="0" applyFont="1" applyAlignment="1">
      <alignment wrapText="1"/>
    </xf>
    <xf numFmtId="0" fontId="3" fillId="0" borderId="16" xfId="0" applyFont="1" applyBorder="1" applyAlignment="1">
      <alignment horizontal="center"/>
    </xf>
    <xf numFmtId="165" fontId="1" fillId="0" borderId="1" xfId="1" applyNumberFormat="1" applyFont="1" applyBorder="1" applyAlignment="1"/>
    <xf numFmtId="0" fontId="1" fillId="0" borderId="17" xfId="0" applyFont="1" applyBorder="1" applyAlignment="1">
      <alignment horizontal="left" vertical="top" wrapText="1"/>
    </xf>
    <xf numFmtId="165" fontId="1" fillId="0" borderId="1" xfId="1" quotePrefix="1" applyNumberFormat="1" applyFont="1" applyBorder="1" applyAlignment="1">
      <alignment horizontal="left"/>
    </xf>
    <xf numFmtId="165" fontId="1" fillId="0" borderId="17" xfId="1" applyNumberFormat="1" applyFont="1" applyBorder="1" applyAlignment="1"/>
    <xf numFmtId="165" fontId="1" fillId="0" borderId="6" xfId="1" applyNumberFormat="1" applyFont="1" applyBorder="1" applyAlignment="1"/>
    <xf numFmtId="165" fontId="3" fillId="0" borderId="1" xfId="1" applyNumberFormat="1" applyFont="1" applyBorder="1" applyAlignment="1"/>
    <xf numFmtId="0" fontId="3" fillId="0" borderId="5" xfId="0" applyFont="1" applyBorder="1" applyAlignment="1">
      <alignment horizontal="center" wrapText="1"/>
    </xf>
    <xf numFmtId="0" fontId="0" fillId="0" borderId="9" xfId="0" applyBorder="1" applyAlignment="1">
      <alignment wrapText="1"/>
    </xf>
    <xf numFmtId="0" fontId="0" fillId="0" borderId="11" xfId="0" applyBorder="1" applyAlignment="1">
      <alignment wrapText="1"/>
    </xf>
    <xf numFmtId="0" fontId="0" fillId="0" borderId="13" xfId="0" applyBorder="1"/>
    <xf numFmtId="165" fontId="1" fillId="0" borderId="17" xfId="1" quotePrefix="1" applyNumberFormat="1" applyFont="1" applyBorder="1" applyAlignment="1">
      <alignment horizontal="left"/>
    </xf>
    <xf numFmtId="165" fontId="1" fillId="0" borderId="16" xfId="1" quotePrefix="1" applyNumberFormat="1" applyFont="1" applyBorder="1" applyAlignment="1">
      <alignment horizontal="left"/>
    </xf>
    <xf numFmtId="165" fontId="1" fillId="0" borderId="6" xfId="1" quotePrefix="1" applyNumberFormat="1" applyFont="1" applyBorder="1" applyAlignment="1">
      <alignment horizontal="left"/>
    </xf>
    <xf numFmtId="165" fontId="3" fillId="0" borderId="1" xfId="1" quotePrefix="1" applyNumberFormat="1" applyFont="1" applyBorder="1" applyAlignment="1">
      <alignment horizontal="left"/>
    </xf>
    <xf numFmtId="165" fontId="14" fillId="0" borderId="14" xfId="1" applyNumberFormat="1" applyFont="1" applyFill="1" applyBorder="1" applyAlignment="1">
      <alignment horizontal="center" vertical="center"/>
    </xf>
    <xf numFmtId="165" fontId="14" fillId="0" borderId="10" xfId="1" applyNumberFormat="1" applyFont="1" applyFill="1" applyBorder="1" applyAlignment="1">
      <alignment horizontal="center" vertical="center"/>
    </xf>
    <xf numFmtId="0" fontId="12" fillId="0" borderId="0" xfId="0" applyFont="1" applyAlignment="1">
      <alignment horizontal="center" vertical="center"/>
    </xf>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12" fillId="0" borderId="66" xfId="0" applyFont="1" applyBorder="1" applyAlignment="1">
      <alignment horizontal="center" vertical="center"/>
    </xf>
    <xf numFmtId="165" fontId="3" fillId="0" borderId="14" xfId="0" applyNumberFormat="1" applyFont="1" applyBorder="1" applyAlignment="1">
      <alignment horizontal="center" vertical="center"/>
    </xf>
    <xf numFmtId="0" fontId="3" fillId="0" borderId="10" xfId="0" applyFont="1" applyBorder="1" applyAlignment="1">
      <alignment horizontal="center" vertical="center"/>
    </xf>
    <xf numFmtId="0" fontId="36" fillId="3" borderId="62" xfId="0" applyFont="1" applyFill="1" applyBorder="1" applyAlignment="1">
      <alignment horizontal="center" vertical="center" wrapText="1"/>
    </xf>
    <xf numFmtId="0" fontId="37" fillId="3" borderId="63" xfId="0" applyFont="1" applyFill="1" applyBorder="1"/>
    <xf numFmtId="0" fontId="1" fillId="0" borderId="1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0" xfId="0" quotePrefix="1" applyFont="1" applyBorder="1" applyAlignment="1">
      <alignment horizontal="center" vertical="center" wrapText="1"/>
    </xf>
    <xf numFmtId="0" fontId="1" fillId="0" borderId="7" xfId="0" applyFont="1" applyBorder="1" applyAlignment="1">
      <alignment horizontal="center" vertical="center" wrapText="1"/>
    </xf>
    <xf numFmtId="0" fontId="22" fillId="0" borderId="1" xfId="0" applyFont="1" applyBorder="1" applyAlignment="1">
      <alignment horizontal="left" vertical="top" wrapText="1"/>
    </xf>
    <xf numFmtId="0" fontId="5" fillId="0" borderId="1" xfId="0" applyFont="1" applyBorder="1" applyAlignment="1">
      <alignment horizontal="left" vertical="top" wrapText="1"/>
    </xf>
    <xf numFmtId="0" fontId="4" fillId="0" borderId="53" xfId="0" applyFont="1" applyBorder="1" applyAlignment="1">
      <alignment horizontal="center" vertical="center"/>
    </xf>
    <xf numFmtId="0" fontId="4" fillId="0" borderId="56" xfId="0" applyFont="1" applyBorder="1" applyAlignment="1">
      <alignment horizontal="center" vertical="center"/>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32" fillId="0" borderId="17" xfId="0" applyFont="1" applyBorder="1" applyAlignment="1">
      <alignment horizontal="center" vertical="center"/>
    </xf>
    <xf numFmtId="0" fontId="32" fillId="0" borderId="16" xfId="0" applyFont="1" applyBorder="1" applyAlignment="1">
      <alignment horizontal="center" vertical="center"/>
    </xf>
    <xf numFmtId="0" fontId="32" fillId="0" borderId="6" xfId="0" applyFont="1" applyBorder="1" applyAlignment="1">
      <alignment horizontal="center" vertical="center"/>
    </xf>
    <xf numFmtId="0" fontId="15" fillId="0" borderId="0" xfId="0" applyFont="1" applyAlignment="1">
      <alignment horizontal="center"/>
    </xf>
    <xf numFmtId="0" fontId="15" fillId="0" borderId="0" xfId="0" applyFont="1" applyAlignment="1">
      <alignment vertical="top" wrapText="1"/>
    </xf>
    <xf numFmtId="0" fontId="41" fillId="0" borderId="0" xfId="0" applyFont="1" applyAlignment="1">
      <alignment wrapText="1"/>
    </xf>
    <xf numFmtId="0" fontId="43" fillId="0" borderId="0" xfId="0" applyFont="1"/>
    <xf numFmtId="0" fontId="43" fillId="0" borderId="4" xfId="0" applyFont="1" applyBorder="1"/>
    <xf numFmtId="0" fontId="16" fillId="0" borderId="14" xfId="0" applyFont="1" applyBorder="1" applyAlignment="1">
      <alignment horizontal="left" vertical="top" wrapText="1"/>
    </xf>
    <xf numFmtId="0" fontId="16" fillId="0" borderId="70" xfId="0" applyFont="1" applyBorder="1" applyAlignment="1">
      <alignment horizontal="left" vertical="top" wrapText="1"/>
    </xf>
    <xf numFmtId="0" fontId="16" fillId="0" borderId="5" xfId="0" applyFont="1" applyBorder="1" applyAlignment="1">
      <alignment horizontal="left" vertical="top" wrapText="1"/>
    </xf>
    <xf numFmtId="0" fontId="16" fillId="0" borderId="9" xfId="0" applyFont="1" applyBorder="1" applyAlignment="1">
      <alignment horizontal="left" vertical="top" wrapText="1"/>
    </xf>
    <xf numFmtId="0" fontId="16" fillId="0" borderId="11" xfId="0" applyFont="1" applyBorder="1" applyAlignment="1">
      <alignment horizontal="left" vertical="top" wrapText="1"/>
    </xf>
    <xf numFmtId="0" fontId="16" fillId="0" borderId="15" xfId="0" applyFont="1" applyBorder="1" applyAlignment="1">
      <alignment horizontal="left" vertical="top" wrapText="1"/>
    </xf>
    <xf numFmtId="0" fontId="16" fillId="0" borderId="0" xfId="0" applyFont="1" applyAlignment="1">
      <alignment horizontal="left" vertical="top" wrapText="1"/>
    </xf>
    <xf numFmtId="0" fontId="16" fillId="0" borderId="4" xfId="0" applyFont="1" applyBorder="1" applyAlignment="1">
      <alignment horizontal="left" vertical="top" wrapText="1"/>
    </xf>
    <xf numFmtId="0" fontId="16" fillId="0" borderId="12" xfId="0" applyFont="1" applyBorder="1" applyAlignment="1">
      <alignment horizontal="left" vertical="top" wrapText="1"/>
    </xf>
    <xf numFmtId="0" fontId="16" fillId="0" borderId="3" xfId="0" applyFont="1" applyBorder="1" applyAlignment="1">
      <alignment horizontal="left" vertical="top" wrapText="1"/>
    </xf>
    <xf numFmtId="0" fontId="16" fillId="0" borderId="13" xfId="0" applyFont="1" applyBorder="1" applyAlignment="1">
      <alignment horizontal="left" vertical="top" wrapText="1"/>
    </xf>
    <xf numFmtId="0" fontId="1" fillId="0" borderId="58" xfId="0" applyFont="1" applyBorder="1" applyAlignment="1">
      <alignment horizontal="center"/>
    </xf>
    <xf numFmtId="0" fontId="4" fillId="0" borderId="0" xfId="0" applyFont="1" applyAlignment="1">
      <alignment horizontal="left" vertical="top"/>
    </xf>
    <xf numFmtId="0" fontId="4" fillId="9" borderId="15" xfId="0" applyFont="1" applyFill="1" applyBorder="1" applyAlignment="1">
      <alignment horizontal="left" vertical="top" wrapText="1"/>
    </xf>
    <xf numFmtId="0" fontId="4" fillId="9" borderId="0" xfId="0" applyFont="1" applyFill="1" applyAlignment="1">
      <alignment vertical="top" wrapText="1"/>
    </xf>
    <xf numFmtId="0" fontId="4" fillId="9" borderId="4" xfId="0" applyFont="1" applyFill="1" applyBorder="1" applyAlignment="1">
      <alignment vertical="top" wrapText="1"/>
    </xf>
    <xf numFmtId="172" fontId="1" fillId="0" borderId="82" xfId="0" quotePrefix="1" applyNumberFormat="1" applyFont="1" applyBorder="1" applyAlignment="1">
      <alignment horizontal="left"/>
    </xf>
    <xf numFmtId="172" fontId="0" fillId="0" borderId="58" xfId="0" applyNumberFormat="1" applyBorder="1"/>
    <xf numFmtId="0" fontId="12" fillId="0" borderId="3" xfId="0" applyFont="1" applyBorder="1" applyAlignment="1">
      <alignment vertical="center"/>
    </xf>
    <xf numFmtId="0" fontId="12" fillId="0" borderId="13" xfId="0" applyFont="1" applyBorder="1" applyAlignment="1">
      <alignment vertical="center"/>
    </xf>
    <xf numFmtId="0" fontId="15" fillId="0" borderId="15" xfId="0" quotePrefix="1" applyFont="1" applyBorder="1" applyAlignment="1">
      <alignment horizontal="center" vertical="center" wrapText="1"/>
    </xf>
    <xf numFmtId="0" fontId="15" fillId="0" borderId="0" xfId="0" quotePrefix="1" applyFont="1" applyAlignment="1">
      <alignment horizontal="center" vertical="center" wrapText="1"/>
    </xf>
    <xf numFmtId="0" fontId="15" fillId="0" borderId="4" xfId="0" quotePrefix="1" applyFont="1" applyBorder="1" applyAlignment="1">
      <alignment horizontal="center" vertical="center" wrapText="1"/>
    </xf>
    <xf numFmtId="0" fontId="44" fillId="0" borderId="15" xfId="0" applyFont="1" applyBorder="1" applyAlignment="1">
      <alignment horizontal="center" vertical="top"/>
    </xf>
    <xf numFmtId="0" fontId="44" fillId="0" borderId="0" xfId="0" applyFont="1" applyAlignment="1">
      <alignment vertical="top"/>
    </xf>
    <xf numFmtId="0" fontId="44" fillId="0" borderId="4" xfId="0" applyFont="1" applyBorder="1" applyAlignment="1">
      <alignment vertical="top"/>
    </xf>
    <xf numFmtId="0" fontId="48" fillId="0" borderId="82" xfId="0" applyFont="1" applyBorder="1" applyAlignment="1">
      <alignment horizontal="center"/>
    </xf>
    <xf numFmtId="0" fontId="48" fillId="0" borderId="58" xfId="0" applyFont="1" applyBorder="1" applyAlignment="1">
      <alignment horizontal="center"/>
    </xf>
    <xf numFmtId="0" fontId="22" fillId="0" borderId="15" xfId="0" applyFont="1" applyBorder="1" applyAlignment="1">
      <alignment horizontal="center"/>
    </xf>
    <xf numFmtId="0" fontId="22" fillId="0" borderId="0" xfId="0" applyFont="1" applyAlignment="1">
      <alignment horizontal="center"/>
    </xf>
    <xf numFmtId="0" fontId="22" fillId="0" borderId="4" xfId="0" applyFont="1" applyBorder="1" applyAlignment="1">
      <alignment horizontal="center"/>
    </xf>
    <xf numFmtId="0" fontId="1" fillId="0" borderId="82" xfId="0" applyFont="1" applyBorder="1" applyAlignment="1">
      <alignment horizontal="center"/>
    </xf>
    <xf numFmtId="0" fontId="0" fillId="0" borderId="58" xfId="0" applyBorder="1" applyAlignment="1">
      <alignment horizontal="center"/>
    </xf>
    <xf numFmtId="0" fontId="1" fillId="0" borderId="30" xfId="0" applyFont="1" applyBorder="1" applyAlignment="1">
      <alignment horizontal="center"/>
    </xf>
    <xf numFmtId="0" fontId="0" fillId="0" borderId="65" xfId="0" applyBorder="1" applyAlignment="1">
      <alignment horizontal="center"/>
    </xf>
    <xf numFmtId="0" fontId="4" fillId="0" borderId="65" xfId="0" applyFont="1" applyBorder="1" applyAlignment="1">
      <alignment horizontal="center" vertical="top"/>
    </xf>
    <xf numFmtId="0" fontId="0" fillId="0" borderId="65" xfId="0" applyBorder="1"/>
    <xf numFmtId="0" fontId="4" fillId="0" borderId="15" xfId="0" applyFont="1" applyBorder="1" applyAlignment="1">
      <alignment vertical="top"/>
    </xf>
    <xf numFmtId="0" fontId="4" fillId="0" borderId="0" xfId="0" applyFont="1" applyAlignment="1">
      <alignment vertical="top"/>
    </xf>
    <xf numFmtId="15" fontId="1" fillId="0" borderId="58" xfId="0" quotePrefix="1" applyNumberFormat="1" applyFont="1" applyBorder="1" applyAlignment="1">
      <alignment horizontal="left"/>
    </xf>
    <xf numFmtId="0" fontId="0" fillId="0" borderId="58" xfId="0" applyBorder="1"/>
    <xf numFmtId="0" fontId="4" fillId="0" borderId="4" xfId="0" applyFont="1" applyBorder="1" applyAlignment="1">
      <alignment vertical="top"/>
    </xf>
    <xf numFmtId="17" fontId="1" fillId="0" borderId="58" xfId="0" quotePrefix="1" applyNumberFormat="1" applyFont="1" applyBorder="1" applyAlignment="1">
      <alignment horizontal="left"/>
    </xf>
    <xf numFmtId="0" fontId="0" fillId="0" borderId="58" xfId="0" applyBorder="1" applyAlignment="1">
      <alignment horizontal="left"/>
    </xf>
    <xf numFmtId="0" fontId="3" fillId="0" borderId="58" xfId="0" applyFont="1" applyBorder="1"/>
    <xf numFmtId="0" fontId="3" fillId="0" borderId="57" xfId="0" applyFont="1" applyBorder="1"/>
    <xf numFmtId="0" fontId="4" fillId="0" borderId="65" xfId="0" quotePrefix="1" applyFont="1" applyBorder="1" applyAlignment="1">
      <alignment horizontal="left" vertical="top"/>
    </xf>
    <xf numFmtId="0" fontId="4" fillId="0" borderId="65" xfId="0" applyFont="1" applyBorder="1" applyAlignment="1">
      <alignment horizontal="left" vertical="top"/>
    </xf>
    <xf numFmtId="0" fontId="4" fillId="0" borderId="27" xfId="0" applyFont="1" applyBorder="1" applyAlignment="1">
      <alignment horizontal="left" vertical="top"/>
    </xf>
    <xf numFmtId="0" fontId="1" fillId="0" borderId="58" xfId="0" applyFont="1" applyBorder="1" applyAlignment="1">
      <alignment horizontal="left"/>
    </xf>
    <xf numFmtId="0" fontId="3" fillId="0" borderId="58" xfId="0" applyFont="1" applyBorder="1" applyAlignment="1">
      <alignment horizontal="left"/>
    </xf>
    <xf numFmtId="0" fontId="3" fillId="0" borderId="57" xfId="0" applyFont="1" applyBorder="1" applyAlignment="1">
      <alignment horizontal="left"/>
    </xf>
  </cellXfs>
  <cellStyles count="13">
    <cellStyle name="Comma" xfId="1" builtinId="3"/>
    <cellStyle name="Comma 2" xfId="5" xr:uid="{00000000-0005-0000-0000-000001000000}"/>
    <cellStyle name="Comma 3" xfId="11" xr:uid="{00000000-0005-0000-0000-000002000000}"/>
    <cellStyle name="Currency" xfId="2" builtinId="4"/>
    <cellStyle name="Currency 2" xfId="10" xr:uid="{00000000-0005-0000-0000-000004000000}"/>
    <cellStyle name="Hyperlink" xfId="4" builtinId="8"/>
    <cellStyle name="Normal" xfId="0" builtinId="0"/>
    <cellStyle name="Normal 2" xfId="6" xr:uid="{00000000-0005-0000-0000-000007000000}"/>
    <cellStyle name="Normal 3" xfId="9" xr:uid="{00000000-0005-0000-0000-000008000000}"/>
    <cellStyle name="Normal_2KCCtemplate (1)" xfId="8" xr:uid="{00000000-0005-0000-0000-000009000000}"/>
    <cellStyle name="Normal_Template_KCC_Annual_Report" xfId="7" xr:uid="{00000000-0005-0000-0000-00000A000000}"/>
    <cellStyle name="Percent" xfId="3" builtinId="5"/>
    <cellStyle name="Percent 2" xfId="12" xr:uid="{00000000-0005-0000-0000-00000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33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drawing1.xml><?xml version="1.0" encoding="utf-8"?>
<xdr:wsDr xmlns:xdr="http://schemas.openxmlformats.org/drawingml/2006/spreadsheetDrawing" xmlns:a="http://schemas.openxmlformats.org/drawingml/2006/main">
  <xdr:twoCellAnchor>
    <xdr:from>
      <xdr:col>1</xdr:col>
      <xdr:colOff>1905</xdr:colOff>
      <xdr:row>21</xdr:row>
      <xdr:rowOff>160020</xdr:rowOff>
    </xdr:from>
    <xdr:to>
      <xdr:col>1</xdr:col>
      <xdr:colOff>3402330</xdr:colOff>
      <xdr:row>21</xdr:row>
      <xdr:rowOff>160020</xdr:rowOff>
    </xdr:to>
    <xdr:sp macro="" textlink="">
      <xdr:nvSpPr>
        <xdr:cNvPr id="1099" name="Line 14">
          <a:extLst>
            <a:ext uri="{FF2B5EF4-FFF2-40B4-BE49-F238E27FC236}">
              <a16:creationId xmlns:a16="http://schemas.microsoft.com/office/drawing/2014/main" id="{00000000-0008-0000-0000-00004B040000}"/>
            </a:ext>
          </a:extLst>
        </xdr:cNvPr>
        <xdr:cNvSpPr>
          <a:spLocks noChangeShapeType="1"/>
        </xdr:cNvSpPr>
      </xdr:nvSpPr>
      <xdr:spPr bwMode="auto">
        <a:xfrm>
          <a:off x="581025" y="4236720"/>
          <a:ext cx="3400425" cy="0"/>
        </a:xfrm>
        <a:prstGeom prst="line">
          <a:avLst/>
        </a:prstGeom>
        <a:noFill/>
        <a:ln w="19050">
          <a:solidFill>
            <a:srgbClr val="000000"/>
          </a:solidFill>
          <a:round/>
          <a:headEnd/>
          <a:tailEnd/>
        </a:ln>
      </xdr:spPr>
    </xdr:sp>
    <xdr:clientData/>
  </xdr:twoCellAnchor>
  <xdr:twoCellAnchor>
    <xdr:from>
      <xdr:col>2</xdr:col>
      <xdr:colOff>9525</xdr:colOff>
      <xdr:row>22</xdr:row>
      <xdr:rowOff>9525</xdr:rowOff>
    </xdr:from>
    <xdr:to>
      <xdr:col>2</xdr:col>
      <xdr:colOff>1762125</xdr:colOff>
      <xdr:row>22</xdr:row>
      <xdr:rowOff>9525</xdr:rowOff>
    </xdr:to>
    <xdr:sp macro="" textlink="">
      <xdr:nvSpPr>
        <xdr:cNvPr id="1100" name="Line 15">
          <a:extLst>
            <a:ext uri="{FF2B5EF4-FFF2-40B4-BE49-F238E27FC236}">
              <a16:creationId xmlns:a16="http://schemas.microsoft.com/office/drawing/2014/main" id="{00000000-0008-0000-0000-00004C040000}"/>
            </a:ext>
          </a:extLst>
        </xdr:cNvPr>
        <xdr:cNvSpPr>
          <a:spLocks noChangeShapeType="1"/>
        </xdr:cNvSpPr>
      </xdr:nvSpPr>
      <xdr:spPr bwMode="auto">
        <a:xfrm>
          <a:off x="4419600" y="4391025"/>
          <a:ext cx="1752600" cy="0"/>
        </a:xfrm>
        <a:prstGeom prst="line">
          <a:avLst/>
        </a:prstGeom>
        <a:noFill/>
        <a:ln w="19050">
          <a:solidFill>
            <a:srgbClr val="000000"/>
          </a:solidFill>
          <a:round/>
          <a:headEnd/>
          <a:tailEnd/>
        </a:ln>
      </xdr:spPr>
    </xdr:sp>
    <xdr:clientData/>
  </xdr:twoCellAnchor>
  <xdr:twoCellAnchor>
    <xdr:from>
      <xdr:col>1</xdr:col>
      <xdr:colOff>9525</xdr:colOff>
      <xdr:row>26</xdr:row>
      <xdr:rowOff>0</xdr:rowOff>
    </xdr:from>
    <xdr:to>
      <xdr:col>1</xdr:col>
      <xdr:colOff>3400425</xdr:colOff>
      <xdr:row>26</xdr:row>
      <xdr:rowOff>0</xdr:rowOff>
    </xdr:to>
    <xdr:sp macro="" textlink="">
      <xdr:nvSpPr>
        <xdr:cNvPr id="1101" name="Line 16">
          <a:extLst>
            <a:ext uri="{FF2B5EF4-FFF2-40B4-BE49-F238E27FC236}">
              <a16:creationId xmlns:a16="http://schemas.microsoft.com/office/drawing/2014/main" id="{00000000-0008-0000-0000-00004D040000}"/>
            </a:ext>
          </a:extLst>
        </xdr:cNvPr>
        <xdr:cNvSpPr>
          <a:spLocks noChangeShapeType="1"/>
        </xdr:cNvSpPr>
      </xdr:nvSpPr>
      <xdr:spPr bwMode="auto">
        <a:xfrm>
          <a:off x="581025" y="5057775"/>
          <a:ext cx="3390900" cy="0"/>
        </a:xfrm>
        <a:prstGeom prst="line">
          <a:avLst/>
        </a:prstGeom>
        <a:noFill/>
        <a:ln w="19050">
          <a:solidFill>
            <a:srgbClr val="000000"/>
          </a:solidFill>
          <a:round/>
          <a:headEnd/>
          <a:tailEnd/>
        </a:ln>
      </xdr:spPr>
    </xdr:sp>
    <xdr:clientData/>
  </xdr:twoCellAnchor>
  <xdr:twoCellAnchor>
    <xdr:from>
      <xdr:col>1</xdr:col>
      <xdr:colOff>19050</xdr:colOff>
      <xdr:row>30</xdr:row>
      <xdr:rowOff>0</xdr:rowOff>
    </xdr:from>
    <xdr:to>
      <xdr:col>1</xdr:col>
      <xdr:colOff>3429000</xdr:colOff>
      <xdr:row>30</xdr:row>
      <xdr:rowOff>0</xdr:rowOff>
    </xdr:to>
    <xdr:sp macro="" textlink="">
      <xdr:nvSpPr>
        <xdr:cNvPr id="1102" name="Line 17">
          <a:extLst>
            <a:ext uri="{FF2B5EF4-FFF2-40B4-BE49-F238E27FC236}">
              <a16:creationId xmlns:a16="http://schemas.microsoft.com/office/drawing/2014/main" id="{00000000-0008-0000-0000-00004E040000}"/>
            </a:ext>
          </a:extLst>
        </xdr:cNvPr>
        <xdr:cNvSpPr>
          <a:spLocks noChangeShapeType="1"/>
        </xdr:cNvSpPr>
      </xdr:nvSpPr>
      <xdr:spPr bwMode="auto">
        <a:xfrm>
          <a:off x="590550" y="5705475"/>
          <a:ext cx="3409950" cy="0"/>
        </a:xfrm>
        <a:prstGeom prst="line">
          <a:avLst/>
        </a:prstGeom>
        <a:noFill/>
        <a:ln w="19050">
          <a:solidFill>
            <a:srgbClr val="000000"/>
          </a:solidFill>
          <a:round/>
          <a:headEnd/>
          <a:tailEnd/>
        </a:ln>
      </xdr:spPr>
    </xdr:sp>
    <xdr:clientData/>
  </xdr:twoCellAnchor>
  <xdr:twoCellAnchor>
    <xdr:from>
      <xdr:col>2</xdr:col>
      <xdr:colOff>9525</xdr:colOff>
      <xdr:row>30</xdr:row>
      <xdr:rowOff>0</xdr:rowOff>
    </xdr:from>
    <xdr:to>
      <xdr:col>2</xdr:col>
      <xdr:colOff>1790700</xdr:colOff>
      <xdr:row>30</xdr:row>
      <xdr:rowOff>0</xdr:rowOff>
    </xdr:to>
    <xdr:sp macro="" textlink="">
      <xdr:nvSpPr>
        <xdr:cNvPr id="1103" name="Line 18">
          <a:extLst>
            <a:ext uri="{FF2B5EF4-FFF2-40B4-BE49-F238E27FC236}">
              <a16:creationId xmlns:a16="http://schemas.microsoft.com/office/drawing/2014/main" id="{00000000-0008-0000-0000-00004F040000}"/>
            </a:ext>
          </a:extLst>
        </xdr:cNvPr>
        <xdr:cNvSpPr>
          <a:spLocks noChangeShapeType="1"/>
        </xdr:cNvSpPr>
      </xdr:nvSpPr>
      <xdr:spPr bwMode="auto">
        <a:xfrm>
          <a:off x="4419600" y="5705475"/>
          <a:ext cx="1781175" cy="0"/>
        </a:xfrm>
        <a:prstGeom prst="line">
          <a:avLst/>
        </a:prstGeom>
        <a:noFill/>
        <a:ln w="19050">
          <a:solidFill>
            <a:srgbClr val="000000"/>
          </a:solidFill>
          <a:round/>
          <a:headEnd/>
          <a:tailEnd/>
        </a:ln>
      </xdr:spPr>
    </xdr:sp>
    <xdr:clientData/>
  </xdr:twoCellAnchor>
  <xdr:twoCellAnchor>
    <xdr:from>
      <xdr:col>1</xdr:col>
      <xdr:colOff>19050</xdr:colOff>
      <xdr:row>36</xdr:row>
      <xdr:rowOff>9525</xdr:rowOff>
    </xdr:from>
    <xdr:to>
      <xdr:col>1</xdr:col>
      <xdr:colOff>3419475</xdr:colOff>
      <xdr:row>36</xdr:row>
      <xdr:rowOff>9525</xdr:rowOff>
    </xdr:to>
    <xdr:sp macro="" textlink="">
      <xdr:nvSpPr>
        <xdr:cNvPr id="1104" name="Line 19">
          <a:extLst>
            <a:ext uri="{FF2B5EF4-FFF2-40B4-BE49-F238E27FC236}">
              <a16:creationId xmlns:a16="http://schemas.microsoft.com/office/drawing/2014/main" id="{00000000-0008-0000-0000-000050040000}"/>
            </a:ext>
          </a:extLst>
        </xdr:cNvPr>
        <xdr:cNvSpPr>
          <a:spLocks noChangeShapeType="1"/>
        </xdr:cNvSpPr>
      </xdr:nvSpPr>
      <xdr:spPr bwMode="auto">
        <a:xfrm>
          <a:off x="590550" y="6686550"/>
          <a:ext cx="3400425" cy="0"/>
        </a:xfrm>
        <a:prstGeom prst="line">
          <a:avLst/>
        </a:prstGeom>
        <a:noFill/>
        <a:ln w="19050">
          <a:solidFill>
            <a:srgbClr val="000000"/>
          </a:solidFill>
          <a:round/>
          <a:headEnd/>
          <a:tailEnd/>
        </a:ln>
      </xdr:spPr>
    </xdr:sp>
    <xdr:clientData/>
  </xdr:twoCellAnchor>
  <xdr:twoCellAnchor>
    <xdr:from>
      <xdr:col>2</xdr:col>
      <xdr:colOff>9525</xdr:colOff>
      <xdr:row>35</xdr:row>
      <xdr:rowOff>152400</xdr:rowOff>
    </xdr:from>
    <xdr:to>
      <xdr:col>2</xdr:col>
      <xdr:colOff>1790700</xdr:colOff>
      <xdr:row>35</xdr:row>
      <xdr:rowOff>152400</xdr:rowOff>
    </xdr:to>
    <xdr:sp macro="" textlink="">
      <xdr:nvSpPr>
        <xdr:cNvPr id="1105" name="Line 20">
          <a:extLst>
            <a:ext uri="{FF2B5EF4-FFF2-40B4-BE49-F238E27FC236}">
              <a16:creationId xmlns:a16="http://schemas.microsoft.com/office/drawing/2014/main" id="{00000000-0008-0000-0000-000051040000}"/>
            </a:ext>
          </a:extLst>
        </xdr:cNvPr>
        <xdr:cNvSpPr>
          <a:spLocks noChangeShapeType="1"/>
        </xdr:cNvSpPr>
      </xdr:nvSpPr>
      <xdr:spPr bwMode="auto">
        <a:xfrm>
          <a:off x="4419600" y="6667500"/>
          <a:ext cx="1781175" cy="0"/>
        </a:xfrm>
        <a:prstGeom prst="line">
          <a:avLst/>
        </a:prstGeom>
        <a:noFill/>
        <a:ln w="19050">
          <a:solidFill>
            <a:srgbClr val="000000"/>
          </a:solidFill>
          <a:round/>
          <a:headEnd/>
          <a:tailEnd/>
        </a:ln>
      </xdr:spPr>
    </xdr:sp>
    <xdr:clientData/>
  </xdr:twoCellAnchor>
  <xdr:twoCellAnchor>
    <xdr:from>
      <xdr:col>1</xdr:col>
      <xdr:colOff>9525</xdr:colOff>
      <xdr:row>39</xdr:row>
      <xdr:rowOff>9525</xdr:rowOff>
    </xdr:from>
    <xdr:to>
      <xdr:col>1</xdr:col>
      <xdr:colOff>3390900</xdr:colOff>
      <xdr:row>39</xdr:row>
      <xdr:rowOff>9525</xdr:rowOff>
    </xdr:to>
    <xdr:sp macro="" textlink="">
      <xdr:nvSpPr>
        <xdr:cNvPr id="1106" name="Line 21">
          <a:extLst>
            <a:ext uri="{FF2B5EF4-FFF2-40B4-BE49-F238E27FC236}">
              <a16:creationId xmlns:a16="http://schemas.microsoft.com/office/drawing/2014/main" id="{00000000-0008-0000-0000-000052040000}"/>
            </a:ext>
          </a:extLst>
        </xdr:cNvPr>
        <xdr:cNvSpPr>
          <a:spLocks noChangeShapeType="1"/>
        </xdr:cNvSpPr>
      </xdr:nvSpPr>
      <xdr:spPr bwMode="auto">
        <a:xfrm>
          <a:off x="581025" y="7172325"/>
          <a:ext cx="3381375" cy="0"/>
        </a:xfrm>
        <a:prstGeom prst="line">
          <a:avLst/>
        </a:prstGeom>
        <a:noFill/>
        <a:ln w="19050">
          <a:solidFill>
            <a:srgbClr val="000000"/>
          </a:solidFill>
          <a:round/>
          <a:headEnd/>
          <a:tailEnd/>
        </a:ln>
      </xdr:spPr>
    </xdr:sp>
    <xdr:clientData/>
  </xdr:twoCellAnchor>
  <xdr:twoCellAnchor>
    <xdr:from>
      <xdr:col>1</xdr:col>
      <xdr:colOff>0</xdr:colOff>
      <xdr:row>33</xdr:row>
      <xdr:rowOff>9525</xdr:rowOff>
    </xdr:from>
    <xdr:to>
      <xdr:col>1</xdr:col>
      <xdr:colOff>3400425</xdr:colOff>
      <xdr:row>33</xdr:row>
      <xdr:rowOff>9525</xdr:rowOff>
    </xdr:to>
    <xdr:sp macro="" textlink="">
      <xdr:nvSpPr>
        <xdr:cNvPr id="1107" name="Line 29">
          <a:extLst>
            <a:ext uri="{FF2B5EF4-FFF2-40B4-BE49-F238E27FC236}">
              <a16:creationId xmlns:a16="http://schemas.microsoft.com/office/drawing/2014/main" id="{00000000-0008-0000-0000-000053040000}"/>
            </a:ext>
          </a:extLst>
        </xdr:cNvPr>
        <xdr:cNvSpPr>
          <a:spLocks noChangeShapeType="1"/>
        </xdr:cNvSpPr>
      </xdr:nvSpPr>
      <xdr:spPr bwMode="auto">
        <a:xfrm>
          <a:off x="571500" y="6200775"/>
          <a:ext cx="3400425" cy="0"/>
        </a:xfrm>
        <a:prstGeom prst="line">
          <a:avLst/>
        </a:prstGeom>
        <a:noFill/>
        <a:ln w="19050">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438150</xdr:colOff>
      <xdr:row>0</xdr:row>
      <xdr:rowOff>0</xdr:rowOff>
    </xdr:from>
    <xdr:to>
      <xdr:col>2</xdr:col>
      <xdr:colOff>2609850</xdr:colOff>
      <xdr:row>0</xdr:row>
      <xdr:rowOff>0</xdr:rowOff>
    </xdr:to>
    <xdr:sp macro="" textlink="">
      <xdr:nvSpPr>
        <xdr:cNvPr id="12338" name="Rectangle 1">
          <a:extLst>
            <a:ext uri="{FF2B5EF4-FFF2-40B4-BE49-F238E27FC236}">
              <a16:creationId xmlns:a16="http://schemas.microsoft.com/office/drawing/2014/main" id="{00000000-0008-0000-0B00-000032300000}"/>
            </a:ext>
          </a:extLst>
        </xdr:cNvPr>
        <xdr:cNvSpPr>
          <a:spLocks noChangeArrowheads="1"/>
        </xdr:cNvSpPr>
      </xdr:nvSpPr>
      <xdr:spPr bwMode="auto">
        <a:xfrm>
          <a:off x="1800225" y="0"/>
          <a:ext cx="2171700" cy="0"/>
        </a:xfrm>
        <a:prstGeom prst="rect">
          <a:avLst/>
        </a:prstGeom>
        <a:solidFill>
          <a:srgbClr val="FFFFFF"/>
        </a:solidFill>
        <a:ln w="9525">
          <a:solidFill>
            <a:srgbClr val="000000"/>
          </a:solidFill>
          <a:miter lim="800000"/>
          <a:headEnd/>
          <a:tailEnd/>
        </a:ln>
      </xdr:spPr>
    </xdr:sp>
    <xdr:clientData/>
  </xdr:twoCellAnchor>
  <xdr:twoCellAnchor>
    <xdr:from>
      <xdr:col>5</xdr:col>
      <xdr:colOff>76200</xdr:colOff>
      <xdr:row>0</xdr:row>
      <xdr:rowOff>0</xdr:rowOff>
    </xdr:from>
    <xdr:to>
      <xdr:col>5</xdr:col>
      <xdr:colOff>609600</xdr:colOff>
      <xdr:row>0</xdr:row>
      <xdr:rowOff>0</xdr:rowOff>
    </xdr:to>
    <xdr:sp macro="" textlink="">
      <xdr:nvSpPr>
        <xdr:cNvPr id="12339" name="Rectangle 2">
          <a:extLst>
            <a:ext uri="{FF2B5EF4-FFF2-40B4-BE49-F238E27FC236}">
              <a16:creationId xmlns:a16="http://schemas.microsoft.com/office/drawing/2014/main" id="{00000000-0008-0000-0B00-000033300000}"/>
            </a:ext>
          </a:extLst>
        </xdr:cNvPr>
        <xdr:cNvSpPr>
          <a:spLocks noChangeArrowheads="1"/>
        </xdr:cNvSpPr>
      </xdr:nvSpPr>
      <xdr:spPr bwMode="auto">
        <a:xfrm>
          <a:off x="6677025" y="0"/>
          <a:ext cx="533400" cy="0"/>
        </a:xfrm>
        <a:prstGeom prst="rect">
          <a:avLst/>
        </a:prstGeom>
        <a:solidFill>
          <a:srgbClr val="FFFFFF"/>
        </a:solidFill>
        <a:ln w="9525">
          <a:solidFill>
            <a:srgbClr val="000000"/>
          </a:solid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438150</xdr:colOff>
      <xdr:row>0</xdr:row>
      <xdr:rowOff>0</xdr:rowOff>
    </xdr:from>
    <xdr:to>
      <xdr:col>3</xdr:col>
      <xdr:colOff>0</xdr:colOff>
      <xdr:row>0</xdr:row>
      <xdr:rowOff>0</xdr:rowOff>
    </xdr:to>
    <xdr:sp macro="" textlink="">
      <xdr:nvSpPr>
        <xdr:cNvPr id="13352" name="Rectangle 1">
          <a:extLst>
            <a:ext uri="{FF2B5EF4-FFF2-40B4-BE49-F238E27FC236}">
              <a16:creationId xmlns:a16="http://schemas.microsoft.com/office/drawing/2014/main" id="{00000000-0008-0000-0C00-000028340000}"/>
            </a:ext>
          </a:extLst>
        </xdr:cNvPr>
        <xdr:cNvSpPr>
          <a:spLocks noChangeArrowheads="1"/>
        </xdr:cNvSpPr>
      </xdr:nvSpPr>
      <xdr:spPr bwMode="auto">
        <a:xfrm>
          <a:off x="1676400" y="0"/>
          <a:ext cx="1828800" cy="0"/>
        </a:xfrm>
        <a:prstGeom prst="rect">
          <a:avLst/>
        </a:prstGeom>
        <a:solidFill>
          <a:srgbClr val="FFFFFF"/>
        </a:solidFill>
        <a:ln w="9525">
          <a:solidFill>
            <a:srgbClr val="000000"/>
          </a:solidFill>
          <a:miter lim="800000"/>
          <a:headEnd/>
          <a:tailEnd/>
        </a:ln>
      </xdr:spPr>
    </xdr:sp>
    <xdr:clientData/>
  </xdr:twoCellAnchor>
  <xdr:twoCellAnchor>
    <xdr:from>
      <xdr:col>9</xdr:col>
      <xdr:colOff>47625</xdr:colOff>
      <xdr:row>0</xdr:row>
      <xdr:rowOff>0</xdr:rowOff>
    </xdr:from>
    <xdr:to>
      <xdr:col>9</xdr:col>
      <xdr:colOff>581025</xdr:colOff>
      <xdr:row>0</xdr:row>
      <xdr:rowOff>0</xdr:rowOff>
    </xdr:to>
    <xdr:sp macro="" textlink="">
      <xdr:nvSpPr>
        <xdr:cNvPr id="13353" name="Rectangle 2">
          <a:extLst>
            <a:ext uri="{FF2B5EF4-FFF2-40B4-BE49-F238E27FC236}">
              <a16:creationId xmlns:a16="http://schemas.microsoft.com/office/drawing/2014/main" id="{00000000-0008-0000-0C00-000029340000}"/>
            </a:ext>
          </a:extLst>
        </xdr:cNvPr>
        <xdr:cNvSpPr>
          <a:spLocks noChangeArrowheads="1"/>
        </xdr:cNvSpPr>
      </xdr:nvSpPr>
      <xdr:spPr bwMode="auto">
        <a:xfrm>
          <a:off x="7867650" y="0"/>
          <a:ext cx="533400" cy="0"/>
        </a:xfrm>
        <a:prstGeom prst="rect">
          <a:avLst/>
        </a:prstGeom>
        <a:solidFill>
          <a:srgbClr val="FFFFFF"/>
        </a:solidFill>
        <a:ln w="9525">
          <a:solidFill>
            <a:srgbClr val="000000"/>
          </a:solidFill>
          <a:miter lim="800000"/>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438150</xdr:colOff>
      <xdr:row>0</xdr:row>
      <xdr:rowOff>0</xdr:rowOff>
    </xdr:from>
    <xdr:to>
      <xdr:col>3</xdr:col>
      <xdr:colOff>0</xdr:colOff>
      <xdr:row>0</xdr:row>
      <xdr:rowOff>0</xdr:rowOff>
    </xdr:to>
    <xdr:sp macro="" textlink="">
      <xdr:nvSpPr>
        <xdr:cNvPr id="14374" name="Rectangle 1">
          <a:extLst>
            <a:ext uri="{FF2B5EF4-FFF2-40B4-BE49-F238E27FC236}">
              <a16:creationId xmlns:a16="http://schemas.microsoft.com/office/drawing/2014/main" id="{00000000-0008-0000-0D00-000026380000}"/>
            </a:ext>
          </a:extLst>
        </xdr:cNvPr>
        <xdr:cNvSpPr>
          <a:spLocks noChangeArrowheads="1"/>
        </xdr:cNvSpPr>
      </xdr:nvSpPr>
      <xdr:spPr bwMode="auto">
        <a:xfrm>
          <a:off x="1885950" y="0"/>
          <a:ext cx="1771650" cy="0"/>
        </a:xfrm>
        <a:prstGeom prst="rect">
          <a:avLst/>
        </a:prstGeom>
        <a:solidFill>
          <a:srgbClr val="FFFFFF"/>
        </a:solidFill>
        <a:ln w="9525">
          <a:solidFill>
            <a:srgbClr val="000000"/>
          </a:solidFill>
          <a:miter lim="800000"/>
          <a:headEnd/>
          <a:tailEnd/>
        </a:ln>
      </xdr:spPr>
    </xdr:sp>
    <xdr:clientData/>
  </xdr:twoCellAnchor>
  <xdr:twoCellAnchor>
    <xdr:from>
      <xdr:col>6</xdr:col>
      <xdr:colOff>57150</xdr:colOff>
      <xdr:row>0</xdr:row>
      <xdr:rowOff>0</xdr:rowOff>
    </xdr:from>
    <xdr:to>
      <xdr:col>6</xdr:col>
      <xdr:colOff>590550</xdr:colOff>
      <xdr:row>0</xdr:row>
      <xdr:rowOff>0</xdr:rowOff>
    </xdr:to>
    <xdr:sp macro="" textlink="">
      <xdr:nvSpPr>
        <xdr:cNvPr id="14375" name="Rectangle 2">
          <a:extLst>
            <a:ext uri="{FF2B5EF4-FFF2-40B4-BE49-F238E27FC236}">
              <a16:creationId xmlns:a16="http://schemas.microsoft.com/office/drawing/2014/main" id="{00000000-0008-0000-0D00-000027380000}"/>
            </a:ext>
          </a:extLst>
        </xdr:cNvPr>
        <xdr:cNvSpPr>
          <a:spLocks noChangeArrowheads="1"/>
        </xdr:cNvSpPr>
      </xdr:nvSpPr>
      <xdr:spPr bwMode="auto">
        <a:xfrm>
          <a:off x="7467600" y="0"/>
          <a:ext cx="533400" cy="0"/>
        </a:xfrm>
        <a:prstGeom prst="rect">
          <a:avLst/>
        </a:prstGeom>
        <a:solidFill>
          <a:srgbClr val="FFFFFF"/>
        </a:solidFill>
        <a:ln w="9525">
          <a:solidFill>
            <a:srgbClr val="000000"/>
          </a:solid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685800</xdr:colOff>
      <xdr:row>0</xdr:row>
      <xdr:rowOff>0</xdr:rowOff>
    </xdr:from>
    <xdr:to>
      <xdr:col>3</xdr:col>
      <xdr:colOff>1790700</xdr:colOff>
      <xdr:row>0</xdr:row>
      <xdr:rowOff>0</xdr:rowOff>
    </xdr:to>
    <xdr:sp macro="" textlink="">
      <xdr:nvSpPr>
        <xdr:cNvPr id="15373" name="Rectangle 1">
          <a:extLst>
            <a:ext uri="{FF2B5EF4-FFF2-40B4-BE49-F238E27FC236}">
              <a16:creationId xmlns:a16="http://schemas.microsoft.com/office/drawing/2014/main" id="{00000000-0008-0000-0E00-00000D3C0000}"/>
            </a:ext>
          </a:extLst>
        </xdr:cNvPr>
        <xdr:cNvSpPr>
          <a:spLocks noChangeArrowheads="1"/>
        </xdr:cNvSpPr>
      </xdr:nvSpPr>
      <xdr:spPr bwMode="auto">
        <a:xfrm>
          <a:off x="1657350" y="0"/>
          <a:ext cx="1952625" cy="0"/>
        </a:xfrm>
        <a:prstGeom prst="rect">
          <a:avLst/>
        </a:prstGeom>
        <a:solidFill>
          <a:srgbClr val="FFFFFF"/>
        </a:solidFill>
        <a:ln w="9525">
          <a:solidFill>
            <a:srgbClr val="000000"/>
          </a:solidFill>
          <a:miter lim="800000"/>
          <a:headEnd/>
          <a:tailEnd/>
        </a:ln>
      </xdr:spPr>
    </xdr:sp>
    <xdr:clientData/>
  </xdr:twoCellAnchor>
  <xdr:twoCellAnchor>
    <xdr:from>
      <xdr:col>5</xdr:col>
      <xdr:colOff>66675</xdr:colOff>
      <xdr:row>0</xdr:row>
      <xdr:rowOff>0</xdr:rowOff>
    </xdr:from>
    <xdr:to>
      <xdr:col>5</xdr:col>
      <xdr:colOff>600075</xdr:colOff>
      <xdr:row>0</xdr:row>
      <xdr:rowOff>0</xdr:rowOff>
    </xdr:to>
    <xdr:sp macro="" textlink="">
      <xdr:nvSpPr>
        <xdr:cNvPr id="15374" name="Rectangle 2">
          <a:extLst>
            <a:ext uri="{FF2B5EF4-FFF2-40B4-BE49-F238E27FC236}">
              <a16:creationId xmlns:a16="http://schemas.microsoft.com/office/drawing/2014/main" id="{00000000-0008-0000-0E00-00000E3C0000}"/>
            </a:ext>
          </a:extLst>
        </xdr:cNvPr>
        <xdr:cNvSpPr>
          <a:spLocks noChangeArrowheads="1"/>
        </xdr:cNvSpPr>
      </xdr:nvSpPr>
      <xdr:spPr bwMode="auto">
        <a:xfrm>
          <a:off x="7924800" y="0"/>
          <a:ext cx="533400" cy="0"/>
        </a:xfrm>
        <a:prstGeom prst="rect">
          <a:avLst/>
        </a:prstGeom>
        <a:solidFill>
          <a:srgbClr val="FFFFFF"/>
        </a:solidFill>
        <a:ln w="9525">
          <a:solidFill>
            <a:srgbClr val="000000"/>
          </a:solidFill>
          <a:miter lim="800000"/>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514350</xdr:colOff>
      <xdr:row>0</xdr:row>
      <xdr:rowOff>0</xdr:rowOff>
    </xdr:from>
    <xdr:to>
      <xdr:col>3</xdr:col>
      <xdr:colOff>1038225</xdr:colOff>
      <xdr:row>0</xdr:row>
      <xdr:rowOff>0</xdr:rowOff>
    </xdr:to>
    <xdr:sp macro="" textlink="">
      <xdr:nvSpPr>
        <xdr:cNvPr id="16409" name="Rectangle 1">
          <a:extLst>
            <a:ext uri="{FF2B5EF4-FFF2-40B4-BE49-F238E27FC236}">
              <a16:creationId xmlns:a16="http://schemas.microsoft.com/office/drawing/2014/main" id="{00000000-0008-0000-0F00-000019400000}"/>
            </a:ext>
          </a:extLst>
        </xdr:cNvPr>
        <xdr:cNvSpPr>
          <a:spLocks noChangeArrowheads="1"/>
        </xdr:cNvSpPr>
      </xdr:nvSpPr>
      <xdr:spPr bwMode="auto">
        <a:xfrm>
          <a:off x="1809750" y="0"/>
          <a:ext cx="1695450" cy="0"/>
        </a:xfrm>
        <a:prstGeom prst="rect">
          <a:avLst/>
        </a:prstGeom>
        <a:solidFill>
          <a:srgbClr val="FFFFFF"/>
        </a:solidFill>
        <a:ln w="9525">
          <a:solidFill>
            <a:srgbClr val="000000"/>
          </a:solidFill>
          <a:miter lim="800000"/>
          <a:headEnd/>
          <a:tailEnd/>
        </a:ln>
      </xdr:spPr>
    </xdr:sp>
    <xdr:clientData/>
  </xdr:twoCellAnchor>
  <xdr:twoCellAnchor>
    <xdr:from>
      <xdr:col>7</xdr:col>
      <xdr:colOff>123825</xdr:colOff>
      <xdr:row>0</xdr:row>
      <xdr:rowOff>0</xdr:rowOff>
    </xdr:from>
    <xdr:to>
      <xdr:col>7</xdr:col>
      <xdr:colOff>657225</xdr:colOff>
      <xdr:row>0</xdr:row>
      <xdr:rowOff>0</xdr:rowOff>
    </xdr:to>
    <xdr:sp macro="" textlink="">
      <xdr:nvSpPr>
        <xdr:cNvPr id="16410" name="Rectangle 2">
          <a:extLst>
            <a:ext uri="{FF2B5EF4-FFF2-40B4-BE49-F238E27FC236}">
              <a16:creationId xmlns:a16="http://schemas.microsoft.com/office/drawing/2014/main" id="{00000000-0008-0000-0F00-00001A400000}"/>
            </a:ext>
          </a:extLst>
        </xdr:cNvPr>
        <xdr:cNvSpPr>
          <a:spLocks noChangeArrowheads="1"/>
        </xdr:cNvSpPr>
      </xdr:nvSpPr>
      <xdr:spPr bwMode="auto">
        <a:xfrm>
          <a:off x="7667625" y="0"/>
          <a:ext cx="533400" cy="0"/>
        </a:xfrm>
        <a:prstGeom prst="rect">
          <a:avLst/>
        </a:prstGeom>
        <a:solidFill>
          <a:srgbClr val="FFFFFF"/>
        </a:solidFill>
        <a:ln w="9525">
          <a:solidFill>
            <a:srgbClr val="000000"/>
          </a:solidFill>
          <a:miter lim="800000"/>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1028700</xdr:colOff>
      <xdr:row>0</xdr:row>
      <xdr:rowOff>0</xdr:rowOff>
    </xdr:from>
    <xdr:to>
      <xdr:col>3</xdr:col>
      <xdr:colOff>171450</xdr:colOff>
      <xdr:row>0</xdr:row>
      <xdr:rowOff>0</xdr:rowOff>
    </xdr:to>
    <xdr:sp macro="" textlink="">
      <xdr:nvSpPr>
        <xdr:cNvPr id="17422" name="Rectangle 1">
          <a:extLst>
            <a:ext uri="{FF2B5EF4-FFF2-40B4-BE49-F238E27FC236}">
              <a16:creationId xmlns:a16="http://schemas.microsoft.com/office/drawing/2014/main" id="{00000000-0008-0000-1000-00000E440000}"/>
            </a:ext>
          </a:extLst>
        </xdr:cNvPr>
        <xdr:cNvSpPr>
          <a:spLocks noChangeArrowheads="1"/>
        </xdr:cNvSpPr>
      </xdr:nvSpPr>
      <xdr:spPr bwMode="auto">
        <a:xfrm>
          <a:off x="1809750" y="0"/>
          <a:ext cx="2705100" cy="0"/>
        </a:xfrm>
        <a:prstGeom prst="rect">
          <a:avLst/>
        </a:prstGeom>
        <a:solidFill>
          <a:srgbClr val="FFFFFF"/>
        </a:solidFill>
        <a:ln w="9525">
          <a:solidFill>
            <a:srgbClr val="000000"/>
          </a:solidFill>
          <a:miter lim="800000"/>
          <a:headEnd/>
          <a:tailEnd/>
        </a:ln>
      </xdr:spPr>
    </xdr:sp>
    <xdr:clientData/>
  </xdr:twoCellAnchor>
  <xdr:twoCellAnchor>
    <xdr:from>
      <xdr:col>6</xdr:col>
      <xdr:colOff>47625</xdr:colOff>
      <xdr:row>0</xdr:row>
      <xdr:rowOff>0</xdr:rowOff>
    </xdr:from>
    <xdr:to>
      <xdr:col>6</xdr:col>
      <xdr:colOff>533400</xdr:colOff>
      <xdr:row>0</xdr:row>
      <xdr:rowOff>0</xdr:rowOff>
    </xdr:to>
    <xdr:sp macro="" textlink="">
      <xdr:nvSpPr>
        <xdr:cNvPr id="17423" name="Rectangle 2">
          <a:extLst>
            <a:ext uri="{FF2B5EF4-FFF2-40B4-BE49-F238E27FC236}">
              <a16:creationId xmlns:a16="http://schemas.microsoft.com/office/drawing/2014/main" id="{00000000-0008-0000-1000-00000F440000}"/>
            </a:ext>
          </a:extLst>
        </xdr:cNvPr>
        <xdr:cNvSpPr>
          <a:spLocks noChangeArrowheads="1"/>
        </xdr:cNvSpPr>
      </xdr:nvSpPr>
      <xdr:spPr bwMode="auto">
        <a:xfrm>
          <a:off x="7600950" y="0"/>
          <a:ext cx="485775" cy="0"/>
        </a:xfrm>
        <a:prstGeom prst="rect">
          <a:avLst/>
        </a:prstGeom>
        <a:solidFill>
          <a:srgbClr val="FFFFFF"/>
        </a:solidFill>
        <a:ln w="9525">
          <a:solidFill>
            <a:srgbClr val="000000"/>
          </a:solidFill>
          <a:miter lim="800000"/>
          <a:headEnd/>
          <a:tailEn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971550</xdr:colOff>
      <xdr:row>0</xdr:row>
      <xdr:rowOff>0</xdr:rowOff>
    </xdr:from>
    <xdr:to>
      <xdr:col>1</xdr:col>
      <xdr:colOff>3048000</xdr:colOff>
      <xdr:row>0</xdr:row>
      <xdr:rowOff>0</xdr:rowOff>
    </xdr:to>
    <xdr:sp macro="" textlink="">
      <xdr:nvSpPr>
        <xdr:cNvPr id="18445" name="Rectangle 1">
          <a:extLst>
            <a:ext uri="{FF2B5EF4-FFF2-40B4-BE49-F238E27FC236}">
              <a16:creationId xmlns:a16="http://schemas.microsoft.com/office/drawing/2014/main" id="{00000000-0008-0000-1100-00000D480000}"/>
            </a:ext>
          </a:extLst>
        </xdr:cNvPr>
        <xdr:cNvSpPr>
          <a:spLocks noChangeArrowheads="1"/>
        </xdr:cNvSpPr>
      </xdr:nvSpPr>
      <xdr:spPr bwMode="auto">
        <a:xfrm>
          <a:off x="1752600" y="0"/>
          <a:ext cx="2076450" cy="0"/>
        </a:xfrm>
        <a:prstGeom prst="rect">
          <a:avLst/>
        </a:prstGeom>
        <a:solidFill>
          <a:srgbClr val="FFFFFF"/>
        </a:solidFill>
        <a:ln w="9525">
          <a:solidFill>
            <a:srgbClr val="000000"/>
          </a:solidFill>
          <a:miter lim="800000"/>
          <a:headEnd/>
          <a:tailEnd/>
        </a:ln>
      </xdr:spPr>
    </xdr:sp>
    <xdr:clientData/>
  </xdr:twoCellAnchor>
  <xdr:twoCellAnchor>
    <xdr:from>
      <xdr:col>1</xdr:col>
      <xdr:colOff>6391275</xdr:colOff>
      <xdr:row>0</xdr:row>
      <xdr:rowOff>0</xdr:rowOff>
    </xdr:from>
    <xdr:to>
      <xdr:col>1</xdr:col>
      <xdr:colOff>6924675</xdr:colOff>
      <xdr:row>0</xdr:row>
      <xdr:rowOff>0</xdr:rowOff>
    </xdr:to>
    <xdr:sp macro="" textlink="">
      <xdr:nvSpPr>
        <xdr:cNvPr id="18446" name="Rectangle 2">
          <a:extLst>
            <a:ext uri="{FF2B5EF4-FFF2-40B4-BE49-F238E27FC236}">
              <a16:creationId xmlns:a16="http://schemas.microsoft.com/office/drawing/2014/main" id="{00000000-0008-0000-1100-00000E480000}"/>
            </a:ext>
          </a:extLst>
        </xdr:cNvPr>
        <xdr:cNvSpPr>
          <a:spLocks noChangeArrowheads="1"/>
        </xdr:cNvSpPr>
      </xdr:nvSpPr>
      <xdr:spPr bwMode="auto">
        <a:xfrm>
          <a:off x="7172325" y="0"/>
          <a:ext cx="533400" cy="0"/>
        </a:xfrm>
        <a:prstGeom prst="rect">
          <a:avLst/>
        </a:prstGeom>
        <a:solidFill>
          <a:srgbClr val="FFFFFF"/>
        </a:solidFill>
        <a:ln w="9525">
          <a:solidFill>
            <a:srgbClr val="000000"/>
          </a:solidFill>
          <a:miter lim="800000"/>
          <a:headEnd/>
          <a:tailEn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523875</xdr:colOff>
      <xdr:row>0</xdr:row>
      <xdr:rowOff>0</xdr:rowOff>
    </xdr:from>
    <xdr:to>
      <xdr:col>3</xdr:col>
      <xdr:colOff>695325</xdr:colOff>
      <xdr:row>0</xdr:row>
      <xdr:rowOff>0</xdr:rowOff>
    </xdr:to>
    <xdr:sp macro="" textlink="">
      <xdr:nvSpPr>
        <xdr:cNvPr id="19469" name="Rectangle 1">
          <a:extLst>
            <a:ext uri="{FF2B5EF4-FFF2-40B4-BE49-F238E27FC236}">
              <a16:creationId xmlns:a16="http://schemas.microsoft.com/office/drawing/2014/main" id="{00000000-0008-0000-1200-00000D4C0000}"/>
            </a:ext>
          </a:extLst>
        </xdr:cNvPr>
        <xdr:cNvSpPr>
          <a:spLocks noChangeArrowheads="1"/>
        </xdr:cNvSpPr>
      </xdr:nvSpPr>
      <xdr:spPr bwMode="auto">
        <a:xfrm>
          <a:off x="2057400" y="0"/>
          <a:ext cx="1285875" cy="0"/>
        </a:xfrm>
        <a:prstGeom prst="rect">
          <a:avLst/>
        </a:prstGeom>
        <a:solidFill>
          <a:srgbClr val="FFFFFF"/>
        </a:solidFill>
        <a:ln w="9525">
          <a:solidFill>
            <a:srgbClr val="000000"/>
          </a:solidFill>
          <a:miter lim="800000"/>
          <a:headEnd/>
          <a:tailEnd/>
        </a:ln>
      </xdr:spPr>
    </xdr:sp>
    <xdr:clientData/>
  </xdr:twoCellAnchor>
  <xdr:twoCellAnchor>
    <xdr:from>
      <xdr:col>6</xdr:col>
      <xdr:colOff>47625</xdr:colOff>
      <xdr:row>0</xdr:row>
      <xdr:rowOff>0</xdr:rowOff>
    </xdr:from>
    <xdr:to>
      <xdr:col>6</xdr:col>
      <xdr:colOff>533400</xdr:colOff>
      <xdr:row>0</xdr:row>
      <xdr:rowOff>0</xdr:rowOff>
    </xdr:to>
    <xdr:sp macro="" textlink="">
      <xdr:nvSpPr>
        <xdr:cNvPr id="19470" name="Rectangle 2">
          <a:extLst>
            <a:ext uri="{FF2B5EF4-FFF2-40B4-BE49-F238E27FC236}">
              <a16:creationId xmlns:a16="http://schemas.microsoft.com/office/drawing/2014/main" id="{00000000-0008-0000-1200-00000E4C0000}"/>
            </a:ext>
          </a:extLst>
        </xdr:cNvPr>
        <xdr:cNvSpPr>
          <a:spLocks noChangeArrowheads="1"/>
        </xdr:cNvSpPr>
      </xdr:nvSpPr>
      <xdr:spPr bwMode="auto">
        <a:xfrm>
          <a:off x="6877050" y="0"/>
          <a:ext cx="485775" cy="0"/>
        </a:xfrm>
        <a:prstGeom prst="rect">
          <a:avLst/>
        </a:prstGeom>
        <a:solidFill>
          <a:srgbClr val="FFFFFF"/>
        </a:solidFill>
        <a:ln w="9525">
          <a:solidFill>
            <a:srgbClr val="000000"/>
          </a:solidFill>
          <a:miter lim="800000"/>
          <a:headEnd/>
          <a:tailEnd/>
        </a:ln>
      </xdr:spPr>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1047750</xdr:colOff>
      <xdr:row>0</xdr:row>
      <xdr:rowOff>0</xdr:rowOff>
    </xdr:from>
    <xdr:to>
      <xdr:col>1</xdr:col>
      <xdr:colOff>3124200</xdr:colOff>
      <xdr:row>0</xdr:row>
      <xdr:rowOff>0</xdr:rowOff>
    </xdr:to>
    <xdr:sp macro="" textlink="">
      <xdr:nvSpPr>
        <xdr:cNvPr id="20555" name="Rectangle 3">
          <a:extLst>
            <a:ext uri="{FF2B5EF4-FFF2-40B4-BE49-F238E27FC236}">
              <a16:creationId xmlns:a16="http://schemas.microsoft.com/office/drawing/2014/main" id="{00000000-0008-0000-1300-00004B500000}"/>
            </a:ext>
          </a:extLst>
        </xdr:cNvPr>
        <xdr:cNvSpPr>
          <a:spLocks noChangeArrowheads="1"/>
        </xdr:cNvSpPr>
      </xdr:nvSpPr>
      <xdr:spPr bwMode="auto">
        <a:xfrm>
          <a:off x="1828800" y="0"/>
          <a:ext cx="2076450" cy="0"/>
        </a:xfrm>
        <a:prstGeom prst="rect">
          <a:avLst/>
        </a:prstGeom>
        <a:solidFill>
          <a:srgbClr val="FFFFFF"/>
        </a:solidFill>
        <a:ln w="9525">
          <a:solidFill>
            <a:srgbClr val="000000"/>
          </a:solidFill>
          <a:miter lim="800000"/>
          <a:headEnd/>
          <a:tailEnd/>
        </a:ln>
      </xdr:spPr>
    </xdr:sp>
    <xdr:clientData/>
  </xdr:twoCellAnchor>
  <xdr:twoCellAnchor>
    <xdr:from>
      <xdr:col>1</xdr:col>
      <xdr:colOff>6029325</xdr:colOff>
      <xdr:row>0</xdr:row>
      <xdr:rowOff>0</xdr:rowOff>
    </xdr:from>
    <xdr:to>
      <xdr:col>1</xdr:col>
      <xdr:colOff>6562725</xdr:colOff>
      <xdr:row>0</xdr:row>
      <xdr:rowOff>0</xdr:rowOff>
    </xdr:to>
    <xdr:sp macro="" textlink="">
      <xdr:nvSpPr>
        <xdr:cNvPr id="20556" name="Rectangle 4">
          <a:extLst>
            <a:ext uri="{FF2B5EF4-FFF2-40B4-BE49-F238E27FC236}">
              <a16:creationId xmlns:a16="http://schemas.microsoft.com/office/drawing/2014/main" id="{00000000-0008-0000-1300-00004C500000}"/>
            </a:ext>
          </a:extLst>
        </xdr:cNvPr>
        <xdr:cNvSpPr>
          <a:spLocks noChangeArrowheads="1"/>
        </xdr:cNvSpPr>
      </xdr:nvSpPr>
      <xdr:spPr bwMode="auto">
        <a:xfrm>
          <a:off x="6810375" y="0"/>
          <a:ext cx="533400" cy="0"/>
        </a:xfrm>
        <a:prstGeom prst="rect">
          <a:avLst/>
        </a:prstGeom>
        <a:solidFill>
          <a:srgbClr val="FFFFFF"/>
        </a:solidFill>
        <a:ln w="9525">
          <a:solidFill>
            <a:srgbClr val="000000"/>
          </a:solidFill>
          <a:miter lim="800000"/>
          <a:headEnd/>
          <a:tailEnd/>
        </a:ln>
      </xdr:spPr>
    </xdr:sp>
    <xdr:clientData/>
  </xdr:twoCellAnchor>
  <xdr:twoCellAnchor>
    <xdr:from>
      <xdr:col>2</xdr:col>
      <xdr:colOff>971550</xdr:colOff>
      <xdr:row>0</xdr:row>
      <xdr:rowOff>0</xdr:rowOff>
    </xdr:from>
    <xdr:to>
      <xdr:col>2</xdr:col>
      <xdr:colOff>781050</xdr:colOff>
      <xdr:row>0</xdr:row>
      <xdr:rowOff>0</xdr:rowOff>
    </xdr:to>
    <xdr:sp macro="" textlink="">
      <xdr:nvSpPr>
        <xdr:cNvPr id="20557" name="Rectangle 5">
          <a:extLst>
            <a:ext uri="{FF2B5EF4-FFF2-40B4-BE49-F238E27FC236}">
              <a16:creationId xmlns:a16="http://schemas.microsoft.com/office/drawing/2014/main" id="{00000000-0008-0000-1300-00004D500000}"/>
            </a:ext>
          </a:extLst>
        </xdr:cNvPr>
        <xdr:cNvSpPr>
          <a:spLocks noChangeArrowheads="1"/>
        </xdr:cNvSpPr>
      </xdr:nvSpPr>
      <xdr:spPr bwMode="auto">
        <a:xfrm>
          <a:off x="9439275" y="0"/>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6391275</xdr:colOff>
      <xdr:row>0</xdr:row>
      <xdr:rowOff>0</xdr:rowOff>
    </xdr:from>
    <xdr:to>
      <xdr:col>2</xdr:col>
      <xdr:colOff>781050</xdr:colOff>
      <xdr:row>0</xdr:row>
      <xdr:rowOff>0</xdr:rowOff>
    </xdr:to>
    <xdr:sp macro="" textlink="">
      <xdr:nvSpPr>
        <xdr:cNvPr id="20558" name="Rectangle 6">
          <a:extLst>
            <a:ext uri="{FF2B5EF4-FFF2-40B4-BE49-F238E27FC236}">
              <a16:creationId xmlns:a16="http://schemas.microsoft.com/office/drawing/2014/main" id="{00000000-0008-0000-1300-00004E500000}"/>
            </a:ext>
          </a:extLst>
        </xdr:cNvPr>
        <xdr:cNvSpPr>
          <a:spLocks noChangeArrowheads="1"/>
        </xdr:cNvSpPr>
      </xdr:nvSpPr>
      <xdr:spPr bwMode="auto">
        <a:xfrm>
          <a:off x="9439275" y="0"/>
          <a:ext cx="0" cy="0"/>
        </a:xfrm>
        <a:prstGeom prst="rect">
          <a:avLst/>
        </a:prstGeom>
        <a:solidFill>
          <a:srgbClr val="FFFFFF"/>
        </a:solidFill>
        <a:ln w="9525">
          <a:solidFill>
            <a:srgbClr val="000000"/>
          </a:solidFill>
          <a:miter lim="800000"/>
          <a:headEnd/>
          <a:tailEnd/>
        </a:ln>
      </xdr:spPr>
    </xdr:sp>
    <xdr:clientData/>
  </xdr:twoCellAnchor>
  <xdr:twoCellAnchor>
    <xdr:from>
      <xdr:col>3</xdr:col>
      <xdr:colOff>971550</xdr:colOff>
      <xdr:row>0</xdr:row>
      <xdr:rowOff>0</xdr:rowOff>
    </xdr:from>
    <xdr:to>
      <xdr:col>3</xdr:col>
      <xdr:colOff>581025</xdr:colOff>
      <xdr:row>0</xdr:row>
      <xdr:rowOff>0</xdr:rowOff>
    </xdr:to>
    <xdr:sp macro="" textlink="">
      <xdr:nvSpPr>
        <xdr:cNvPr id="20559" name="Rectangle 7">
          <a:extLst>
            <a:ext uri="{FF2B5EF4-FFF2-40B4-BE49-F238E27FC236}">
              <a16:creationId xmlns:a16="http://schemas.microsoft.com/office/drawing/2014/main" id="{00000000-0008-0000-1300-00004F500000}"/>
            </a:ext>
          </a:extLst>
        </xdr:cNvPr>
        <xdr:cNvSpPr>
          <a:spLocks noChangeArrowheads="1"/>
        </xdr:cNvSpPr>
      </xdr:nvSpPr>
      <xdr:spPr bwMode="auto">
        <a:xfrm>
          <a:off x="10020300" y="0"/>
          <a:ext cx="0" cy="0"/>
        </a:xfrm>
        <a:prstGeom prst="rect">
          <a:avLst/>
        </a:prstGeom>
        <a:solidFill>
          <a:srgbClr val="FFFFFF"/>
        </a:solidFill>
        <a:ln w="9525">
          <a:solidFill>
            <a:srgbClr val="000000"/>
          </a:solidFill>
          <a:miter lim="800000"/>
          <a:headEnd/>
          <a:tailEnd/>
        </a:ln>
      </xdr:spPr>
    </xdr:sp>
    <xdr:clientData/>
  </xdr:twoCellAnchor>
  <xdr:twoCellAnchor>
    <xdr:from>
      <xdr:col>3</xdr:col>
      <xdr:colOff>6391275</xdr:colOff>
      <xdr:row>0</xdr:row>
      <xdr:rowOff>0</xdr:rowOff>
    </xdr:from>
    <xdr:to>
      <xdr:col>3</xdr:col>
      <xdr:colOff>581025</xdr:colOff>
      <xdr:row>0</xdr:row>
      <xdr:rowOff>0</xdr:rowOff>
    </xdr:to>
    <xdr:sp macro="" textlink="">
      <xdr:nvSpPr>
        <xdr:cNvPr id="20560" name="Rectangle 8">
          <a:extLst>
            <a:ext uri="{FF2B5EF4-FFF2-40B4-BE49-F238E27FC236}">
              <a16:creationId xmlns:a16="http://schemas.microsoft.com/office/drawing/2014/main" id="{00000000-0008-0000-1300-000050500000}"/>
            </a:ext>
          </a:extLst>
        </xdr:cNvPr>
        <xdr:cNvSpPr>
          <a:spLocks noChangeArrowheads="1"/>
        </xdr:cNvSpPr>
      </xdr:nvSpPr>
      <xdr:spPr bwMode="auto">
        <a:xfrm>
          <a:off x="10020300" y="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971550</xdr:colOff>
      <xdr:row>0</xdr:row>
      <xdr:rowOff>0</xdr:rowOff>
    </xdr:from>
    <xdr:to>
      <xdr:col>4</xdr:col>
      <xdr:colOff>609600</xdr:colOff>
      <xdr:row>0</xdr:row>
      <xdr:rowOff>0</xdr:rowOff>
    </xdr:to>
    <xdr:sp macro="" textlink="">
      <xdr:nvSpPr>
        <xdr:cNvPr id="20561" name="Rectangle 9">
          <a:extLst>
            <a:ext uri="{FF2B5EF4-FFF2-40B4-BE49-F238E27FC236}">
              <a16:creationId xmlns:a16="http://schemas.microsoft.com/office/drawing/2014/main" id="{00000000-0008-0000-1300-000051500000}"/>
            </a:ext>
          </a:extLst>
        </xdr:cNvPr>
        <xdr:cNvSpPr>
          <a:spLocks noChangeArrowheads="1"/>
        </xdr:cNvSpPr>
      </xdr:nvSpPr>
      <xdr:spPr bwMode="auto">
        <a:xfrm>
          <a:off x="10629900" y="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6391275</xdr:colOff>
      <xdr:row>0</xdr:row>
      <xdr:rowOff>0</xdr:rowOff>
    </xdr:from>
    <xdr:to>
      <xdr:col>4</xdr:col>
      <xdr:colOff>609600</xdr:colOff>
      <xdr:row>0</xdr:row>
      <xdr:rowOff>0</xdr:rowOff>
    </xdr:to>
    <xdr:sp macro="" textlink="">
      <xdr:nvSpPr>
        <xdr:cNvPr id="20562" name="Rectangle 10">
          <a:extLst>
            <a:ext uri="{FF2B5EF4-FFF2-40B4-BE49-F238E27FC236}">
              <a16:creationId xmlns:a16="http://schemas.microsoft.com/office/drawing/2014/main" id="{00000000-0008-0000-1300-000052500000}"/>
            </a:ext>
          </a:extLst>
        </xdr:cNvPr>
        <xdr:cNvSpPr>
          <a:spLocks noChangeArrowheads="1"/>
        </xdr:cNvSpPr>
      </xdr:nvSpPr>
      <xdr:spPr bwMode="auto">
        <a:xfrm>
          <a:off x="10629900" y="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971550</xdr:colOff>
      <xdr:row>0</xdr:row>
      <xdr:rowOff>0</xdr:rowOff>
    </xdr:from>
    <xdr:to>
      <xdr:col>5</xdr:col>
      <xdr:colOff>609600</xdr:colOff>
      <xdr:row>0</xdr:row>
      <xdr:rowOff>0</xdr:rowOff>
    </xdr:to>
    <xdr:sp macro="" textlink="">
      <xdr:nvSpPr>
        <xdr:cNvPr id="20563" name="Rectangle 11">
          <a:extLst>
            <a:ext uri="{FF2B5EF4-FFF2-40B4-BE49-F238E27FC236}">
              <a16:creationId xmlns:a16="http://schemas.microsoft.com/office/drawing/2014/main" id="{00000000-0008-0000-1300-000053500000}"/>
            </a:ext>
          </a:extLst>
        </xdr:cNvPr>
        <xdr:cNvSpPr>
          <a:spLocks noChangeArrowheads="1"/>
        </xdr:cNvSpPr>
      </xdr:nvSpPr>
      <xdr:spPr bwMode="auto">
        <a:xfrm>
          <a:off x="11239500" y="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6391275</xdr:colOff>
      <xdr:row>0</xdr:row>
      <xdr:rowOff>0</xdr:rowOff>
    </xdr:from>
    <xdr:to>
      <xdr:col>5</xdr:col>
      <xdr:colOff>609600</xdr:colOff>
      <xdr:row>0</xdr:row>
      <xdr:rowOff>0</xdr:rowOff>
    </xdr:to>
    <xdr:sp macro="" textlink="">
      <xdr:nvSpPr>
        <xdr:cNvPr id="20564" name="Rectangle 12">
          <a:extLst>
            <a:ext uri="{FF2B5EF4-FFF2-40B4-BE49-F238E27FC236}">
              <a16:creationId xmlns:a16="http://schemas.microsoft.com/office/drawing/2014/main" id="{00000000-0008-0000-1300-000054500000}"/>
            </a:ext>
          </a:extLst>
        </xdr:cNvPr>
        <xdr:cNvSpPr>
          <a:spLocks noChangeArrowheads="1"/>
        </xdr:cNvSpPr>
      </xdr:nvSpPr>
      <xdr:spPr bwMode="auto">
        <a:xfrm>
          <a:off x="11239500" y="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971550</xdr:colOff>
      <xdr:row>0</xdr:row>
      <xdr:rowOff>0</xdr:rowOff>
    </xdr:from>
    <xdr:to>
      <xdr:col>6</xdr:col>
      <xdr:colOff>609600</xdr:colOff>
      <xdr:row>0</xdr:row>
      <xdr:rowOff>0</xdr:rowOff>
    </xdr:to>
    <xdr:sp macro="" textlink="">
      <xdr:nvSpPr>
        <xdr:cNvPr id="20565" name="Rectangle 13">
          <a:extLst>
            <a:ext uri="{FF2B5EF4-FFF2-40B4-BE49-F238E27FC236}">
              <a16:creationId xmlns:a16="http://schemas.microsoft.com/office/drawing/2014/main" id="{00000000-0008-0000-1300-000055500000}"/>
            </a:ext>
          </a:extLst>
        </xdr:cNvPr>
        <xdr:cNvSpPr>
          <a:spLocks noChangeArrowheads="1"/>
        </xdr:cNvSpPr>
      </xdr:nvSpPr>
      <xdr:spPr bwMode="auto">
        <a:xfrm>
          <a:off x="11849100" y="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6391275</xdr:colOff>
      <xdr:row>0</xdr:row>
      <xdr:rowOff>0</xdr:rowOff>
    </xdr:from>
    <xdr:to>
      <xdr:col>6</xdr:col>
      <xdr:colOff>609600</xdr:colOff>
      <xdr:row>0</xdr:row>
      <xdr:rowOff>0</xdr:rowOff>
    </xdr:to>
    <xdr:sp macro="" textlink="">
      <xdr:nvSpPr>
        <xdr:cNvPr id="20566" name="Rectangle 14">
          <a:extLst>
            <a:ext uri="{FF2B5EF4-FFF2-40B4-BE49-F238E27FC236}">
              <a16:creationId xmlns:a16="http://schemas.microsoft.com/office/drawing/2014/main" id="{00000000-0008-0000-1300-000056500000}"/>
            </a:ext>
          </a:extLst>
        </xdr:cNvPr>
        <xdr:cNvSpPr>
          <a:spLocks noChangeArrowheads="1"/>
        </xdr:cNvSpPr>
      </xdr:nvSpPr>
      <xdr:spPr bwMode="auto">
        <a:xfrm>
          <a:off x="11849100" y="0"/>
          <a:ext cx="0" cy="0"/>
        </a:xfrm>
        <a:prstGeom prst="rect">
          <a:avLst/>
        </a:prstGeom>
        <a:solidFill>
          <a:srgbClr val="FFFFFF"/>
        </a:solidFill>
        <a:ln w="9525">
          <a:solidFill>
            <a:srgbClr val="000000"/>
          </a:solidFill>
          <a:miter lim="800000"/>
          <a:headEnd/>
          <a:tailEnd/>
        </a:ln>
      </xdr:spPr>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1028700</xdr:colOff>
      <xdr:row>0</xdr:row>
      <xdr:rowOff>0</xdr:rowOff>
    </xdr:from>
    <xdr:to>
      <xdr:col>1</xdr:col>
      <xdr:colOff>3086100</xdr:colOff>
      <xdr:row>0</xdr:row>
      <xdr:rowOff>0</xdr:rowOff>
    </xdr:to>
    <xdr:sp macro="" textlink="">
      <xdr:nvSpPr>
        <xdr:cNvPr id="21517" name="Rectangle 1">
          <a:extLst>
            <a:ext uri="{FF2B5EF4-FFF2-40B4-BE49-F238E27FC236}">
              <a16:creationId xmlns:a16="http://schemas.microsoft.com/office/drawing/2014/main" id="{00000000-0008-0000-1400-00000D540000}"/>
            </a:ext>
          </a:extLst>
        </xdr:cNvPr>
        <xdr:cNvSpPr>
          <a:spLocks noChangeArrowheads="1"/>
        </xdr:cNvSpPr>
      </xdr:nvSpPr>
      <xdr:spPr bwMode="auto">
        <a:xfrm>
          <a:off x="1809750" y="0"/>
          <a:ext cx="2057400" cy="0"/>
        </a:xfrm>
        <a:prstGeom prst="rect">
          <a:avLst/>
        </a:prstGeom>
        <a:solidFill>
          <a:srgbClr val="FFFFFF"/>
        </a:solidFill>
        <a:ln w="9525">
          <a:solidFill>
            <a:srgbClr val="000000"/>
          </a:solidFill>
          <a:miter lim="800000"/>
          <a:headEnd/>
          <a:tailEnd/>
        </a:ln>
      </xdr:spPr>
    </xdr:sp>
    <xdr:clientData/>
  </xdr:twoCellAnchor>
  <xdr:twoCellAnchor>
    <xdr:from>
      <xdr:col>5</xdr:col>
      <xdr:colOff>47625</xdr:colOff>
      <xdr:row>0</xdr:row>
      <xdr:rowOff>0</xdr:rowOff>
    </xdr:from>
    <xdr:to>
      <xdr:col>5</xdr:col>
      <xdr:colOff>533400</xdr:colOff>
      <xdr:row>0</xdr:row>
      <xdr:rowOff>0</xdr:rowOff>
    </xdr:to>
    <xdr:sp macro="" textlink="">
      <xdr:nvSpPr>
        <xdr:cNvPr id="21518" name="Rectangle 2">
          <a:extLst>
            <a:ext uri="{FF2B5EF4-FFF2-40B4-BE49-F238E27FC236}">
              <a16:creationId xmlns:a16="http://schemas.microsoft.com/office/drawing/2014/main" id="{00000000-0008-0000-1400-00000E540000}"/>
            </a:ext>
          </a:extLst>
        </xdr:cNvPr>
        <xdr:cNvSpPr>
          <a:spLocks noChangeArrowheads="1"/>
        </xdr:cNvSpPr>
      </xdr:nvSpPr>
      <xdr:spPr bwMode="auto">
        <a:xfrm>
          <a:off x="7400925" y="0"/>
          <a:ext cx="485775" cy="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1047750</xdr:colOff>
      <xdr:row>1</xdr:row>
      <xdr:rowOff>0</xdr:rowOff>
    </xdr:from>
    <xdr:to>
      <xdr:col>3</xdr:col>
      <xdr:colOff>1409700</xdr:colOff>
      <xdr:row>1</xdr:row>
      <xdr:rowOff>0</xdr:rowOff>
    </xdr:to>
    <xdr:sp macro="" textlink="">
      <xdr:nvSpPr>
        <xdr:cNvPr id="2190" name="Rectangle 15">
          <a:extLst>
            <a:ext uri="{FF2B5EF4-FFF2-40B4-BE49-F238E27FC236}">
              <a16:creationId xmlns:a16="http://schemas.microsoft.com/office/drawing/2014/main" id="{00000000-0008-0000-0300-00008E080000}"/>
            </a:ext>
          </a:extLst>
        </xdr:cNvPr>
        <xdr:cNvSpPr>
          <a:spLocks noChangeArrowheads="1"/>
        </xdr:cNvSpPr>
      </xdr:nvSpPr>
      <xdr:spPr bwMode="auto">
        <a:xfrm>
          <a:off x="2133600" y="9525"/>
          <a:ext cx="2362200" cy="0"/>
        </a:xfrm>
        <a:prstGeom prst="rect">
          <a:avLst/>
        </a:prstGeom>
        <a:solidFill>
          <a:srgbClr val="FFFFFF"/>
        </a:solidFill>
        <a:ln w="9525">
          <a:solidFill>
            <a:srgbClr val="000000"/>
          </a:solidFill>
          <a:miter lim="800000"/>
          <a:headEnd/>
          <a:tailEnd/>
        </a:ln>
      </xdr:spPr>
    </xdr:sp>
    <xdr:clientData/>
  </xdr:twoCellAnchor>
  <xdr:twoCellAnchor>
    <xdr:from>
      <xdr:col>6</xdr:col>
      <xdr:colOff>180975</xdr:colOff>
      <xdr:row>1</xdr:row>
      <xdr:rowOff>0</xdr:rowOff>
    </xdr:from>
    <xdr:to>
      <xdr:col>6</xdr:col>
      <xdr:colOff>666750</xdr:colOff>
      <xdr:row>1</xdr:row>
      <xdr:rowOff>0</xdr:rowOff>
    </xdr:to>
    <xdr:sp macro="" textlink="">
      <xdr:nvSpPr>
        <xdr:cNvPr id="2191" name="Rectangle 16">
          <a:extLst>
            <a:ext uri="{FF2B5EF4-FFF2-40B4-BE49-F238E27FC236}">
              <a16:creationId xmlns:a16="http://schemas.microsoft.com/office/drawing/2014/main" id="{00000000-0008-0000-0300-00008F080000}"/>
            </a:ext>
          </a:extLst>
        </xdr:cNvPr>
        <xdr:cNvSpPr>
          <a:spLocks noChangeArrowheads="1"/>
        </xdr:cNvSpPr>
      </xdr:nvSpPr>
      <xdr:spPr bwMode="auto">
        <a:xfrm>
          <a:off x="6791325" y="9525"/>
          <a:ext cx="485775" cy="0"/>
        </a:xfrm>
        <a:prstGeom prst="rect">
          <a:avLst/>
        </a:prstGeom>
        <a:solidFill>
          <a:srgbClr val="FFFFFF"/>
        </a:solidFill>
        <a:ln w="9525">
          <a:solidFill>
            <a:srgbClr val="000000"/>
          </a:solidFill>
          <a:miter lim="800000"/>
          <a:headEnd/>
          <a:tailEnd/>
        </a:ln>
      </xdr:spPr>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1009650</xdr:colOff>
      <xdr:row>0</xdr:row>
      <xdr:rowOff>0</xdr:rowOff>
    </xdr:from>
    <xdr:to>
      <xdr:col>4</xdr:col>
      <xdr:colOff>847725</xdr:colOff>
      <xdr:row>0</xdr:row>
      <xdr:rowOff>0</xdr:rowOff>
    </xdr:to>
    <xdr:sp macro="" textlink="">
      <xdr:nvSpPr>
        <xdr:cNvPr id="9233" name="Rectangle 1">
          <a:extLst>
            <a:ext uri="{FF2B5EF4-FFF2-40B4-BE49-F238E27FC236}">
              <a16:creationId xmlns:a16="http://schemas.microsoft.com/office/drawing/2014/main" id="{00000000-0008-0000-1500-000011240000}"/>
            </a:ext>
          </a:extLst>
        </xdr:cNvPr>
        <xdr:cNvSpPr>
          <a:spLocks noChangeArrowheads="1"/>
        </xdr:cNvSpPr>
      </xdr:nvSpPr>
      <xdr:spPr bwMode="auto">
        <a:xfrm>
          <a:off x="1790700" y="0"/>
          <a:ext cx="2552700" cy="0"/>
        </a:xfrm>
        <a:prstGeom prst="rect">
          <a:avLst/>
        </a:prstGeom>
        <a:solidFill>
          <a:srgbClr val="FFFFFF"/>
        </a:solidFill>
        <a:ln w="9525">
          <a:solidFill>
            <a:srgbClr val="000000"/>
          </a:solidFill>
          <a:miter lim="800000"/>
          <a:headEnd/>
          <a:tailEnd/>
        </a:ln>
      </xdr:spPr>
    </xdr:sp>
    <xdr:clientData/>
  </xdr:twoCellAnchor>
  <xdr:twoCellAnchor>
    <xdr:from>
      <xdr:col>8</xdr:col>
      <xdr:colOff>57150</xdr:colOff>
      <xdr:row>0</xdr:row>
      <xdr:rowOff>0</xdr:rowOff>
    </xdr:from>
    <xdr:to>
      <xdr:col>8</xdr:col>
      <xdr:colOff>590550</xdr:colOff>
      <xdr:row>0</xdr:row>
      <xdr:rowOff>0</xdr:rowOff>
    </xdr:to>
    <xdr:sp macro="" textlink="">
      <xdr:nvSpPr>
        <xdr:cNvPr id="9234" name="Rectangle 2">
          <a:extLst>
            <a:ext uri="{FF2B5EF4-FFF2-40B4-BE49-F238E27FC236}">
              <a16:creationId xmlns:a16="http://schemas.microsoft.com/office/drawing/2014/main" id="{00000000-0008-0000-1500-000012240000}"/>
            </a:ext>
          </a:extLst>
        </xdr:cNvPr>
        <xdr:cNvSpPr>
          <a:spLocks noChangeArrowheads="1"/>
        </xdr:cNvSpPr>
      </xdr:nvSpPr>
      <xdr:spPr bwMode="auto">
        <a:xfrm>
          <a:off x="7591425" y="0"/>
          <a:ext cx="533400" cy="0"/>
        </a:xfrm>
        <a:prstGeom prst="rect">
          <a:avLst/>
        </a:prstGeom>
        <a:solidFill>
          <a:srgbClr val="FFFFFF"/>
        </a:solidFill>
        <a:ln w="9525">
          <a:solidFill>
            <a:srgbClr val="000000"/>
          </a:solidFill>
          <a:miter lim="800000"/>
          <a:headEnd/>
          <a:tailEnd/>
        </a:ln>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447675</xdr:colOff>
      <xdr:row>0</xdr:row>
      <xdr:rowOff>0</xdr:rowOff>
    </xdr:from>
    <xdr:to>
      <xdr:col>2</xdr:col>
      <xdr:colOff>2352675</xdr:colOff>
      <xdr:row>0</xdr:row>
      <xdr:rowOff>0</xdr:rowOff>
    </xdr:to>
    <xdr:sp macro="" textlink="">
      <xdr:nvSpPr>
        <xdr:cNvPr id="10320" name="Rectangle 1">
          <a:extLst>
            <a:ext uri="{FF2B5EF4-FFF2-40B4-BE49-F238E27FC236}">
              <a16:creationId xmlns:a16="http://schemas.microsoft.com/office/drawing/2014/main" id="{00000000-0008-0000-1600-000050280000}"/>
            </a:ext>
          </a:extLst>
        </xdr:cNvPr>
        <xdr:cNvSpPr>
          <a:spLocks noChangeArrowheads="1"/>
        </xdr:cNvSpPr>
      </xdr:nvSpPr>
      <xdr:spPr bwMode="auto">
        <a:xfrm>
          <a:off x="1409700" y="0"/>
          <a:ext cx="1905000" cy="0"/>
        </a:xfrm>
        <a:prstGeom prst="rect">
          <a:avLst/>
        </a:prstGeom>
        <a:solidFill>
          <a:srgbClr val="FFFFFF"/>
        </a:solidFill>
        <a:ln w="9525">
          <a:solidFill>
            <a:srgbClr val="000000"/>
          </a:solidFill>
          <a:miter lim="800000"/>
          <a:headEnd/>
          <a:tailEnd/>
        </a:ln>
      </xdr:spPr>
    </xdr:sp>
    <xdr:clientData/>
  </xdr:twoCellAnchor>
  <xdr:twoCellAnchor>
    <xdr:from>
      <xdr:col>5</xdr:col>
      <xdr:colOff>95250</xdr:colOff>
      <xdr:row>0</xdr:row>
      <xdr:rowOff>0</xdr:rowOff>
    </xdr:from>
    <xdr:to>
      <xdr:col>5</xdr:col>
      <xdr:colOff>628650</xdr:colOff>
      <xdr:row>0</xdr:row>
      <xdr:rowOff>0</xdr:rowOff>
    </xdr:to>
    <xdr:sp macro="" textlink="">
      <xdr:nvSpPr>
        <xdr:cNvPr id="10321" name="Rectangle 2">
          <a:extLst>
            <a:ext uri="{FF2B5EF4-FFF2-40B4-BE49-F238E27FC236}">
              <a16:creationId xmlns:a16="http://schemas.microsoft.com/office/drawing/2014/main" id="{00000000-0008-0000-1600-000051280000}"/>
            </a:ext>
          </a:extLst>
        </xdr:cNvPr>
        <xdr:cNvSpPr>
          <a:spLocks noChangeArrowheads="1"/>
        </xdr:cNvSpPr>
      </xdr:nvSpPr>
      <xdr:spPr bwMode="auto">
        <a:xfrm>
          <a:off x="6391275" y="0"/>
          <a:ext cx="533400" cy="0"/>
        </a:xfrm>
        <a:prstGeom prst="rect">
          <a:avLst/>
        </a:prstGeom>
        <a:solidFill>
          <a:srgbClr val="FFFFFF"/>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xdr:twoCellAnchor>
    <xdr:from>
      <xdr:col>2</xdr:col>
      <xdr:colOff>438150</xdr:colOff>
      <xdr:row>1</xdr:row>
      <xdr:rowOff>0</xdr:rowOff>
    </xdr:from>
    <xdr:to>
      <xdr:col>2</xdr:col>
      <xdr:colOff>3295650</xdr:colOff>
      <xdr:row>1</xdr:row>
      <xdr:rowOff>0</xdr:rowOff>
    </xdr:to>
    <xdr:sp macro="" textlink="">
      <xdr:nvSpPr>
        <xdr:cNvPr id="22661" name="Rectangle 3">
          <a:extLst>
            <a:ext uri="{FF2B5EF4-FFF2-40B4-BE49-F238E27FC236}">
              <a16:creationId xmlns:a16="http://schemas.microsoft.com/office/drawing/2014/main" id="{00000000-0008-0000-1700-000085580000}"/>
            </a:ext>
          </a:extLst>
        </xdr:cNvPr>
        <xdr:cNvSpPr>
          <a:spLocks noChangeArrowheads="1"/>
        </xdr:cNvSpPr>
      </xdr:nvSpPr>
      <xdr:spPr bwMode="auto">
        <a:xfrm>
          <a:off x="1847850" y="0"/>
          <a:ext cx="2857500" cy="0"/>
        </a:xfrm>
        <a:prstGeom prst="rect">
          <a:avLst/>
        </a:prstGeom>
        <a:solidFill>
          <a:srgbClr val="FFFFFF"/>
        </a:solidFill>
        <a:ln w="9525">
          <a:solidFill>
            <a:srgbClr val="000000"/>
          </a:solidFill>
          <a:miter lim="800000"/>
          <a:headEnd/>
          <a:tailEnd/>
        </a:ln>
      </xdr:spPr>
    </xdr:sp>
    <xdr:clientData/>
  </xdr:twoCellAnchor>
  <xdr:twoCellAnchor>
    <xdr:from>
      <xdr:col>5</xdr:col>
      <xdr:colOff>57150</xdr:colOff>
      <xdr:row>1</xdr:row>
      <xdr:rowOff>0</xdr:rowOff>
    </xdr:from>
    <xdr:to>
      <xdr:col>5</xdr:col>
      <xdr:colOff>542925</xdr:colOff>
      <xdr:row>1</xdr:row>
      <xdr:rowOff>0</xdr:rowOff>
    </xdr:to>
    <xdr:sp macro="" textlink="">
      <xdr:nvSpPr>
        <xdr:cNvPr id="22662" name="Rectangle 4">
          <a:extLst>
            <a:ext uri="{FF2B5EF4-FFF2-40B4-BE49-F238E27FC236}">
              <a16:creationId xmlns:a16="http://schemas.microsoft.com/office/drawing/2014/main" id="{00000000-0008-0000-1700-000086580000}"/>
            </a:ext>
          </a:extLst>
        </xdr:cNvPr>
        <xdr:cNvSpPr>
          <a:spLocks noChangeArrowheads="1"/>
        </xdr:cNvSpPr>
      </xdr:nvSpPr>
      <xdr:spPr bwMode="auto">
        <a:xfrm>
          <a:off x="7219950" y="0"/>
          <a:ext cx="485775" cy="0"/>
        </a:xfrm>
        <a:prstGeom prst="rect">
          <a:avLst/>
        </a:prstGeom>
        <a:solidFill>
          <a:srgbClr val="FFFFFF"/>
        </a:solidFill>
        <a:ln w="9525">
          <a:solidFill>
            <a:srgbClr val="000000"/>
          </a:solidFill>
          <a:miter lim="800000"/>
          <a:headEnd/>
          <a:tailEnd/>
        </a:ln>
      </xdr:spPr>
    </xdr:sp>
    <xdr:clientData/>
  </xdr:twoCellAnchor>
</xdr:wsDr>
</file>

<file path=xl/drawings/drawing23.xml><?xml version="1.0" encoding="utf-8"?>
<xdr:wsDr xmlns:xdr="http://schemas.openxmlformats.org/drawingml/2006/spreadsheetDrawing" xmlns:a="http://schemas.openxmlformats.org/drawingml/2006/main">
  <xdr:twoCellAnchor>
    <xdr:from>
      <xdr:col>2</xdr:col>
      <xdr:colOff>600075</xdr:colOff>
      <xdr:row>0</xdr:row>
      <xdr:rowOff>0</xdr:rowOff>
    </xdr:from>
    <xdr:to>
      <xdr:col>3</xdr:col>
      <xdr:colOff>0</xdr:colOff>
      <xdr:row>0</xdr:row>
      <xdr:rowOff>0</xdr:rowOff>
    </xdr:to>
    <xdr:sp macro="" textlink="">
      <xdr:nvSpPr>
        <xdr:cNvPr id="23610" name="Rectangle 1">
          <a:extLst>
            <a:ext uri="{FF2B5EF4-FFF2-40B4-BE49-F238E27FC236}">
              <a16:creationId xmlns:a16="http://schemas.microsoft.com/office/drawing/2014/main" id="{00000000-0008-0000-1800-00003A5C0000}"/>
            </a:ext>
          </a:extLst>
        </xdr:cNvPr>
        <xdr:cNvSpPr>
          <a:spLocks noChangeArrowheads="1"/>
        </xdr:cNvSpPr>
      </xdr:nvSpPr>
      <xdr:spPr bwMode="auto">
        <a:xfrm>
          <a:off x="1866900" y="0"/>
          <a:ext cx="2219325" cy="0"/>
        </a:xfrm>
        <a:prstGeom prst="rect">
          <a:avLst/>
        </a:prstGeom>
        <a:solidFill>
          <a:srgbClr val="FFFFFF"/>
        </a:solidFill>
        <a:ln w="9525">
          <a:solidFill>
            <a:srgbClr val="000000"/>
          </a:solidFill>
          <a:miter lim="800000"/>
          <a:headEnd/>
          <a:tailEnd/>
        </a:ln>
      </xdr:spPr>
    </xdr:sp>
    <xdr:clientData/>
  </xdr:twoCellAnchor>
  <xdr:twoCellAnchor>
    <xdr:from>
      <xdr:col>5</xdr:col>
      <xdr:colOff>57150</xdr:colOff>
      <xdr:row>0</xdr:row>
      <xdr:rowOff>0</xdr:rowOff>
    </xdr:from>
    <xdr:to>
      <xdr:col>5</xdr:col>
      <xdr:colOff>542925</xdr:colOff>
      <xdr:row>0</xdr:row>
      <xdr:rowOff>0</xdr:rowOff>
    </xdr:to>
    <xdr:sp macro="" textlink="">
      <xdr:nvSpPr>
        <xdr:cNvPr id="23611" name="Rectangle 2">
          <a:extLst>
            <a:ext uri="{FF2B5EF4-FFF2-40B4-BE49-F238E27FC236}">
              <a16:creationId xmlns:a16="http://schemas.microsoft.com/office/drawing/2014/main" id="{00000000-0008-0000-1800-00003B5C0000}"/>
            </a:ext>
          </a:extLst>
        </xdr:cNvPr>
        <xdr:cNvSpPr>
          <a:spLocks noChangeArrowheads="1"/>
        </xdr:cNvSpPr>
      </xdr:nvSpPr>
      <xdr:spPr bwMode="auto">
        <a:xfrm>
          <a:off x="7515225" y="0"/>
          <a:ext cx="485775" cy="0"/>
        </a:xfrm>
        <a:prstGeom prst="rect">
          <a:avLst/>
        </a:prstGeom>
        <a:solidFill>
          <a:srgbClr val="FFFFFF"/>
        </a:solidFill>
        <a:ln w="9525">
          <a:solidFill>
            <a:srgbClr val="000000"/>
          </a:solidFill>
          <a:miter lim="800000"/>
          <a:headEnd/>
          <a:tailEnd/>
        </a:ln>
      </xdr:spPr>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1028700</xdr:colOff>
      <xdr:row>0</xdr:row>
      <xdr:rowOff>0</xdr:rowOff>
    </xdr:from>
    <xdr:to>
      <xdr:col>3</xdr:col>
      <xdr:colOff>1028700</xdr:colOff>
      <xdr:row>0</xdr:row>
      <xdr:rowOff>0</xdr:rowOff>
    </xdr:to>
    <xdr:sp macro="" textlink="">
      <xdr:nvSpPr>
        <xdr:cNvPr id="24593" name="Rectangle 1">
          <a:extLst>
            <a:ext uri="{FF2B5EF4-FFF2-40B4-BE49-F238E27FC236}">
              <a16:creationId xmlns:a16="http://schemas.microsoft.com/office/drawing/2014/main" id="{00000000-0008-0000-1900-000011600000}"/>
            </a:ext>
          </a:extLst>
        </xdr:cNvPr>
        <xdr:cNvSpPr>
          <a:spLocks noChangeArrowheads="1"/>
        </xdr:cNvSpPr>
      </xdr:nvSpPr>
      <xdr:spPr bwMode="auto">
        <a:xfrm>
          <a:off x="1809750" y="0"/>
          <a:ext cx="2209800" cy="0"/>
        </a:xfrm>
        <a:prstGeom prst="rect">
          <a:avLst/>
        </a:prstGeom>
        <a:solidFill>
          <a:srgbClr val="FFFFFF"/>
        </a:solidFill>
        <a:ln w="9525">
          <a:solidFill>
            <a:srgbClr val="000000"/>
          </a:solidFill>
          <a:miter lim="800000"/>
          <a:headEnd/>
          <a:tailEnd/>
        </a:ln>
      </xdr:spPr>
    </xdr:sp>
    <xdr:clientData/>
  </xdr:twoCellAnchor>
  <xdr:twoCellAnchor>
    <xdr:from>
      <xdr:col>7</xdr:col>
      <xdr:colOff>9525</xdr:colOff>
      <xdr:row>0</xdr:row>
      <xdr:rowOff>0</xdr:rowOff>
    </xdr:from>
    <xdr:to>
      <xdr:col>7</xdr:col>
      <xdr:colOff>495300</xdr:colOff>
      <xdr:row>0</xdr:row>
      <xdr:rowOff>0</xdr:rowOff>
    </xdr:to>
    <xdr:sp macro="" textlink="">
      <xdr:nvSpPr>
        <xdr:cNvPr id="24594" name="Rectangle 2">
          <a:extLst>
            <a:ext uri="{FF2B5EF4-FFF2-40B4-BE49-F238E27FC236}">
              <a16:creationId xmlns:a16="http://schemas.microsoft.com/office/drawing/2014/main" id="{00000000-0008-0000-1900-000012600000}"/>
            </a:ext>
          </a:extLst>
        </xdr:cNvPr>
        <xdr:cNvSpPr>
          <a:spLocks noChangeArrowheads="1"/>
        </xdr:cNvSpPr>
      </xdr:nvSpPr>
      <xdr:spPr bwMode="auto">
        <a:xfrm>
          <a:off x="7477125" y="0"/>
          <a:ext cx="485775" cy="0"/>
        </a:xfrm>
        <a:prstGeom prst="rect">
          <a:avLst/>
        </a:prstGeom>
        <a:solidFill>
          <a:srgbClr val="FFFFFF"/>
        </a:solidFill>
        <a:ln w="9525">
          <a:solidFill>
            <a:srgbClr val="000000"/>
          </a:solidFill>
          <a:miter lim="800000"/>
          <a:headEnd/>
          <a:tailEnd/>
        </a:ln>
      </xdr:spPr>
    </xdr: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438150</xdr:colOff>
      <xdr:row>0</xdr:row>
      <xdr:rowOff>0</xdr:rowOff>
    </xdr:from>
    <xdr:to>
      <xdr:col>2</xdr:col>
      <xdr:colOff>3467100</xdr:colOff>
      <xdr:row>0</xdr:row>
      <xdr:rowOff>0</xdr:rowOff>
    </xdr:to>
    <xdr:sp macro="" textlink="">
      <xdr:nvSpPr>
        <xdr:cNvPr id="25619" name="Rectangle 7">
          <a:extLst>
            <a:ext uri="{FF2B5EF4-FFF2-40B4-BE49-F238E27FC236}">
              <a16:creationId xmlns:a16="http://schemas.microsoft.com/office/drawing/2014/main" id="{00000000-0008-0000-1A00-000013640000}"/>
            </a:ext>
          </a:extLst>
        </xdr:cNvPr>
        <xdr:cNvSpPr>
          <a:spLocks noChangeArrowheads="1"/>
        </xdr:cNvSpPr>
      </xdr:nvSpPr>
      <xdr:spPr bwMode="auto">
        <a:xfrm>
          <a:off x="1476375" y="0"/>
          <a:ext cx="3028950" cy="0"/>
        </a:xfrm>
        <a:prstGeom prst="rect">
          <a:avLst/>
        </a:prstGeom>
        <a:solidFill>
          <a:srgbClr val="FFFFFF"/>
        </a:solidFill>
        <a:ln w="9525">
          <a:solidFill>
            <a:srgbClr val="000000"/>
          </a:solidFill>
          <a:miter lim="800000"/>
          <a:headEnd/>
          <a:tailEnd/>
        </a:ln>
      </xdr:spPr>
    </xdr:sp>
    <xdr:clientData/>
  </xdr:twoCellAnchor>
  <xdr:twoCellAnchor>
    <xdr:from>
      <xdr:col>4</xdr:col>
      <xdr:colOff>704850</xdr:colOff>
      <xdr:row>0</xdr:row>
      <xdr:rowOff>0</xdr:rowOff>
    </xdr:from>
    <xdr:to>
      <xdr:col>4</xdr:col>
      <xdr:colOff>1190625</xdr:colOff>
      <xdr:row>0</xdr:row>
      <xdr:rowOff>0</xdr:rowOff>
    </xdr:to>
    <xdr:sp macro="" textlink="">
      <xdr:nvSpPr>
        <xdr:cNvPr id="25620" name="Rectangle 8">
          <a:extLst>
            <a:ext uri="{FF2B5EF4-FFF2-40B4-BE49-F238E27FC236}">
              <a16:creationId xmlns:a16="http://schemas.microsoft.com/office/drawing/2014/main" id="{00000000-0008-0000-1A00-000014640000}"/>
            </a:ext>
          </a:extLst>
        </xdr:cNvPr>
        <xdr:cNvSpPr>
          <a:spLocks noChangeArrowheads="1"/>
        </xdr:cNvSpPr>
      </xdr:nvSpPr>
      <xdr:spPr bwMode="auto">
        <a:xfrm>
          <a:off x="6505575" y="0"/>
          <a:ext cx="485775" cy="0"/>
        </a:xfrm>
        <a:prstGeom prst="rect">
          <a:avLst/>
        </a:prstGeom>
        <a:solidFill>
          <a:srgbClr val="FFFFFF"/>
        </a:solidFill>
        <a:ln w="9525">
          <a:solidFill>
            <a:srgbClr val="000000"/>
          </a:solidFill>
          <a:miter lim="800000"/>
          <a:headEnd/>
          <a:tailEnd/>
        </a:ln>
      </xdr:spPr>
    </xdr:sp>
    <xdr:clientData/>
  </xdr:twoCellAnchor>
</xdr:wsDr>
</file>

<file path=xl/drawings/drawing26.xml><?xml version="1.0" encoding="utf-8"?>
<xdr:wsDr xmlns:xdr="http://schemas.openxmlformats.org/drawingml/2006/spreadsheetDrawing" xmlns:a="http://schemas.openxmlformats.org/drawingml/2006/main">
  <xdr:twoCellAnchor>
    <xdr:from>
      <xdr:col>2</xdr:col>
      <xdr:colOff>438150</xdr:colOff>
      <xdr:row>0</xdr:row>
      <xdr:rowOff>0</xdr:rowOff>
    </xdr:from>
    <xdr:to>
      <xdr:col>2</xdr:col>
      <xdr:colOff>3467100</xdr:colOff>
      <xdr:row>0</xdr:row>
      <xdr:rowOff>0</xdr:rowOff>
    </xdr:to>
    <xdr:sp macro="" textlink="">
      <xdr:nvSpPr>
        <xdr:cNvPr id="26640" name="Rectangle 1">
          <a:extLst>
            <a:ext uri="{FF2B5EF4-FFF2-40B4-BE49-F238E27FC236}">
              <a16:creationId xmlns:a16="http://schemas.microsoft.com/office/drawing/2014/main" id="{00000000-0008-0000-1B00-000010680000}"/>
            </a:ext>
          </a:extLst>
        </xdr:cNvPr>
        <xdr:cNvSpPr>
          <a:spLocks noChangeArrowheads="1"/>
        </xdr:cNvSpPr>
      </xdr:nvSpPr>
      <xdr:spPr bwMode="auto">
        <a:xfrm>
          <a:off x="1628775" y="0"/>
          <a:ext cx="3028950" cy="0"/>
        </a:xfrm>
        <a:prstGeom prst="rect">
          <a:avLst/>
        </a:prstGeom>
        <a:solidFill>
          <a:srgbClr val="FFFFFF"/>
        </a:solidFill>
        <a:ln w="9525">
          <a:solidFill>
            <a:srgbClr val="000000"/>
          </a:solidFill>
          <a:miter lim="800000"/>
          <a:headEnd/>
          <a:tailEnd/>
        </a:ln>
      </xdr:spPr>
    </xdr:sp>
    <xdr:clientData/>
  </xdr:twoCellAnchor>
  <xdr:twoCellAnchor>
    <xdr:from>
      <xdr:col>4</xdr:col>
      <xdr:colOff>704850</xdr:colOff>
      <xdr:row>0</xdr:row>
      <xdr:rowOff>0</xdr:rowOff>
    </xdr:from>
    <xdr:to>
      <xdr:col>4</xdr:col>
      <xdr:colOff>1190625</xdr:colOff>
      <xdr:row>0</xdr:row>
      <xdr:rowOff>0</xdr:rowOff>
    </xdr:to>
    <xdr:sp macro="" textlink="">
      <xdr:nvSpPr>
        <xdr:cNvPr id="26641" name="Rectangle 2">
          <a:extLst>
            <a:ext uri="{FF2B5EF4-FFF2-40B4-BE49-F238E27FC236}">
              <a16:creationId xmlns:a16="http://schemas.microsoft.com/office/drawing/2014/main" id="{00000000-0008-0000-1B00-000011680000}"/>
            </a:ext>
          </a:extLst>
        </xdr:cNvPr>
        <xdr:cNvSpPr>
          <a:spLocks noChangeArrowheads="1"/>
        </xdr:cNvSpPr>
      </xdr:nvSpPr>
      <xdr:spPr bwMode="auto">
        <a:xfrm>
          <a:off x="6657975" y="0"/>
          <a:ext cx="485775" cy="0"/>
        </a:xfrm>
        <a:prstGeom prst="rect">
          <a:avLst/>
        </a:prstGeom>
        <a:solidFill>
          <a:srgbClr val="FFFFFF"/>
        </a:solidFill>
        <a:ln w="9525">
          <a:solidFill>
            <a:srgbClr val="000000"/>
          </a:solidFill>
          <a:miter lim="800000"/>
          <a:headEnd/>
          <a:tailEnd/>
        </a:ln>
      </xdr:spPr>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438150</xdr:colOff>
      <xdr:row>0</xdr:row>
      <xdr:rowOff>0</xdr:rowOff>
    </xdr:from>
    <xdr:to>
      <xdr:col>3</xdr:col>
      <xdr:colOff>0</xdr:colOff>
      <xdr:row>0</xdr:row>
      <xdr:rowOff>0</xdr:rowOff>
    </xdr:to>
    <xdr:sp macro="" textlink="">
      <xdr:nvSpPr>
        <xdr:cNvPr id="27691" name="Rectangle 1">
          <a:extLst>
            <a:ext uri="{FF2B5EF4-FFF2-40B4-BE49-F238E27FC236}">
              <a16:creationId xmlns:a16="http://schemas.microsoft.com/office/drawing/2014/main" id="{00000000-0008-0000-1C00-00002B6C0000}"/>
            </a:ext>
          </a:extLst>
        </xdr:cNvPr>
        <xdr:cNvSpPr>
          <a:spLocks noChangeArrowheads="1"/>
        </xdr:cNvSpPr>
      </xdr:nvSpPr>
      <xdr:spPr bwMode="auto">
        <a:xfrm>
          <a:off x="1800225" y="0"/>
          <a:ext cx="2943225" cy="0"/>
        </a:xfrm>
        <a:prstGeom prst="rect">
          <a:avLst/>
        </a:prstGeom>
        <a:solidFill>
          <a:srgbClr val="FFFFFF"/>
        </a:solidFill>
        <a:ln w="9525">
          <a:solidFill>
            <a:srgbClr val="000000"/>
          </a:solidFill>
          <a:miter lim="800000"/>
          <a:headEnd/>
          <a:tailEnd/>
        </a:ln>
      </xdr:spPr>
    </xdr:sp>
    <xdr:clientData/>
  </xdr:twoCellAnchor>
  <xdr:twoCellAnchor>
    <xdr:from>
      <xdr:col>5</xdr:col>
      <xdr:colOff>38100</xdr:colOff>
      <xdr:row>0</xdr:row>
      <xdr:rowOff>0</xdr:rowOff>
    </xdr:from>
    <xdr:to>
      <xdr:col>5</xdr:col>
      <xdr:colOff>523875</xdr:colOff>
      <xdr:row>0</xdr:row>
      <xdr:rowOff>0</xdr:rowOff>
    </xdr:to>
    <xdr:sp macro="" textlink="">
      <xdr:nvSpPr>
        <xdr:cNvPr id="27692" name="Rectangle 2">
          <a:extLst>
            <a:ext uri="{FF2B5EF4-FFF2-40B4-BE49-F238E27FC236}">
              <a16:creationId xmlns:a16="http://schemas.microsoft.com/office/drawing/2014/main" id="{00000000-0008-0000-1C00-00002C6C0000}"/>
            </a:ext>
          </a:extLst>
        </xdr:cNvPr>
        <xdr:cNvSpPr>
          <a:spLocks noChangeArrowheads="1"/>
        </xdr:cNvSpPr>
      </xdr:nvSpPr>
      <xdr:spPr bwMode="auto">
        <a:xfrm>
          <a:off x="7343775" y="0"/>
          <a:ext cx="485775" cy="0"/>
        </a:xfrm>
        <a:prstGeom prst="rect">
          <a:avLst/>
        </a:prstGeom>
        <a:solidFill>
          <a:srgbClr val="FFFFFF"/>
        </a:solidFill>
        <a:ln w="9525">
          <a:solidFill>
            <a:srgbClr val="000000"/>
          </a:solidFill>
          <a:miter lim="800000"/>
          <a:headEnd/>
          <a:tailEnd/>
        </a:ln>
      </xdr:spPr>
    </xdr:sp>
    <xdr:clientData/>
  </xdr:twoCellAnchor>
</xdr:wsDr>
</file>

<file path=xl/drawings/drawing28.xml><?xml version="1.0" encoding="utf-8"?>
<xdr:wsDr xmlns:xdr="http://schemas.openxmlformats.org/drawingml/2006/spreadsheetDrawing" xmlns:a="http://schemas.openxmlformats.org/drawingml/2006/main">
  <xdr:twoCellAnchor>
    <xdr:from>
      <xdr:col>2</xdr:col>
      <xdr:colOff>438150</xdr:colOff>
      <xdr:row>0</xdr:row>
      <xdr:rowOff>0</xdr:rowOff>
    </xdr:from>
    <xdr:to>
      <xdr:col>3</xdr:col>
      <xdr:colOff>0</xdr:colOff>
      <xdr:row>0</xdr:row>
      <xdr:rowOff>0</xdr:rowOff>
    </xdr:to>
    <xdr:sp macro="" textlink="">
      <xdr:nvSpPr>
        <xdr:cNvPr id="28690" name="Rectangle 1">
          <a:extLst>
            <a:ext uri="{FF2B5EF4-FFF2-40B4-BE49-F238E27FC236}">
              <a16:creationId xmlns:a16="http://schemas.microsoft.com/office/drawing/2014/main" id="{00000000-0008-0000-1D00-000012700000}"/>
            </a:ext>
          </a:extLst>
        </xdr:cNvPr>
        <xdr:cNvSpPr>
          <a:spLocks noChangeArrowheads="1"/>
        </xdr:cNvSpPr>
      </xdr:nvSpPr>
      <xdr:spPr bwMode="auto">
        <a:xfrm>
          <a:off x="1981200" y="0"/>
          <a:ext cx="2981325" cy="0"/>
        </a:xfrm>
        <a:prstGeom prst="rect">
          <a:avLst/>
        </a:prstGeom>
        <a:solidFill>
          <a:srgbClr val="FFFFFF"/>
        </a:solidFill>
        <a:ln w="9525">
          <a:solidFill>
            <a:srgbClr val="000000"/>
          </a:solidFill>
          <a:miter lim="800000"/>
          <a:headEnd/>
          <a:tailEnd/>
        </a:ln>
      </xdr:spPr>
    </xdr:sp>
    <xdr:clientData/>
  </xdr:twoCellAnchor>
  <xdr:twoCellAnchor>
    <xdr:from>
      <xdr:col>5</xdr:col>
      <xdr:colOff>38100</xdr:colOff>
      <xdr:row>0</xdr:row>
      <xdr:rowOff>0</xdr:rowOff>
    </xdr:from>
    <xdr:to>
      <xdr:col>5</xdr:col>
      <xdr:colOff>523875</xdr:colOff>
      <xdr:row>0</xdr:row>
      <xdr:rowOff>0</xdr:rowOff>
    </xdr:to>
    <xdr:sp macro="" textlink="">
      <xdr:nvSpPr>
        <xdr:cNvPr id="28691" name="Rectangle 2">
          <a:extLst>
            <a:ext uri="{FF2B5EF4-FFF2-40B4-BE49-F238E27FC236}">
              <a16:creationId xmlns:a16="http://schemas.microsoft.com/office/drawing/2014/main" id="{00000000-0008-0000-1D00-000013700000}"/>
            </a:ext>
          </a:extLst>
        </xdr:cNvPr>
        <xdr:cNvSpPr>
          <a:spLocks noChangeArrowheads="1"/>
        </xdr:cNvSpPr>
      </xdr:nvSpPr>
      <xdr:spPr bwMode="auto">
        <a:xfrm>
          <a:off x="7334250" y="0"/>
          <a:ext cx="485775" cy="0"/>
        </a:xfrm>
        <a:prstGeom prst="rect">
          <a:avLst/>
        </a:prstGeom>
        <a:solidFill>
          <a:srgbClr val="FFFFFF"/>
        </a:solidFill>
        <a:ln w="9525">
          <a:solidFill>
            <a:srgbClr val="000000"/>
          </a:solidFill>
          <a:miter lim="800000"/>
          <a:headEnd/>
          <a:tailEnd/>
        </a:ln>
      </xdr:spPr>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1038225</xdr:colOff>
      <xdr:row>0</xdr:row>
      <xdr:rowOff>0</xdr:rowOff>
    </xdr:from>
    <xdr:to>
      <xdr:col>1</xdr:col>
      <xdr:colOff>3209925</xdr:colOff>
      <xdr:row>0</xdr:row>
      <xdr:rowOff>0</xdr:rowOff>
    </xdr:to>
    <xdr:sp macro="" textlink="">
      <xdr:nvSpPr>
        <xdr:cNvPr id="29709" name="Rectangle 1">
          <a:extLst>
            <a:ext uri="{FF2B5EF4-FFF2-40B4-BE49-F238E27FC236}">
              <a16:creationId xmlns:a16="http://schemas.microsoft.com/office/drawing/2014/main" id="{00000000-0008-0000-1E00-00000D740000}"/>
            </a:ext>
          </a:extLst>
        </xdr:cNvPr>
        <xdr:cNvSpPr>
          <a:spLocks noChangeArrowheads="1"/>
        </xdr:cNvSpPr>
      </xdr:nvSpPr>
      <xdr:spPr bwMode="auto">
        <a:xfrm>
          <a:off x="1819275" y="0"/>
          <a:ext cx="2171700" cy="0"/>
        </a:xfrm>
        <a:prstGeom prst="rect">
          <a:avLst/>
        </a:prstGeom>
        <a:solidFill>
          <a:srgbClr val="FFFFFF"/>
        </a:solidFill>
        <a:ln w="9525">
          <a:solidFill>
            <a:srgbClr val="000000"/>
          </a:solidFill>
          <a:miter lim="800000"/>
          <a:headEnd/>
          <a:tailEnd/>
        </a:ln>
      </xdr:spPr>
    </xdr:sp>
    <xdr:clientData/>
  </xdr:twoCellAnchor>
  <xdr:twoCellAnchor>
    <xdr:from>
      <xdr:col>4</xdr:col>
      <xdr:colOff>762000</xdr:colOff>
      <xdr:row>0</xdr:row>
      <xdr:rowOff>0</xdr:rowOff>
    </xdr:from>
    <xdr:to>
      <xdr:col>4</xdr:col>
      <xdr:colOff>1304925</xdr:colOff>
      <xdr:row>0</xdr:row>
      <xdr:rowOff>0</xdr:rowOff>
    </xdr:to>
    <xdr:sp macro="" textlink="">
      <xdr:nvSpPr>
        <xdr:cNvPr id="29710" name="Rectangle 2">
          <a:extLst>
            <a:ext uri="{FF2B5EF4-FFF2-40B4-BE49-F238E27FC236}">
              <a16:creationId xmlns:a16="http://schemas.microsoft.com/office/drawing/2014/main" id="{00000000-0008-0000-1E00-00000E740000}"/>
            </a:ext>
          </a:extLst>
        </xdr:cNvPr>
        <xdr:cNvSpPr>
          <a:spLocks noChangeArrowheads="1"/>
        </xdr:cNvSpPr>
      </xdr:nvSpPr>
      <xdr:spPr bwMode="auto">
        <a:xfrm>
          <a:off x="7524750" y="0"/>
          <a:ext cx="542925" cy="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561975</xdr:colOff>
      <xdr:row>1</xdr:row>
      <xdr:rowOff>0</xdr:rowOff>
    </xdr:from>
    <xdr:to>
      <xdr:col>3</xdr:col>
      <xdr:colOff>1409700</xdr:colOff>
      <xdr:row>1</xdr:row>
      <xdr:rowOff>0</xdr:rowOff>
    </xdr:to>
    <xdr:sp macro="" textlink="">
      <xdr:nvSpPr>
        <xdr:cNvPr id="3143" name="Rectangle 1">
          <a:extLst>
            <a:ext uri="{FF2B5EF4-FFF2-40B4-BE49-F238E27FC236}">
              <a16:creationId xmlns:a16="http://schemas.microsoft.com/office/drawing/2014/main" id="{00000000-0008-0000-0400-0000470C0000}"/>
            </a:ext>
          </a:extLst>
        </xdr:cNvPr>
        <xdr:cNvSpPr>
          <a:spLocks noChangeArrowheads="1"/>
        </xdr:cNvSpPr>
      </xdr:nvSpPr>
      <xdr:spPr bwMode="auto">
        <a:xfrm>
          <a:off x="1790700" y="9525"/>
          <a:ext cx="1952625" cy="0"/>
        </a:xfrm>
        <a:prstGeom prst="rect">
          <a:avLst/>
        </a:prstGeom>
        <a:solidFill>
          <a:srgbClr val="FFFFFF"/>
        </a:solidFill>
        <a:ln w="9525">
          <a:solidFill>
            <a:srgbClr val="000000"/>
          </a:solidFill>
          <a:miter lim="800000"/>
          <a:headEnd/>
          <a:tailEnd/>
        </a:ln>
      </xdr:spPr>
    </xdr:sp>
    <xdr:clientData/>
  </xdr:twoCellAnchor>
  <xdr:twoCellAnchor>
    <xdr:from>
      <xdr:col>6</xdr:col>
      <xdr:colOff>561975</xdr:colOff>
      <xdr:row>1</xdr:row>
      <xdr:rowOff>0</xdr:rowOff>
    </xdr:from>
    <xdr:to>
      <xdr:col>6</xdr:col>
      <xdr:colOff>1095375</xdr:colOff>
      <xdr:row>1</xdr:row>
      <xdr:rowOff>0</xdr:rowOff>
    </xdr:to>
    <xdr:sp macro="" textlink="">
      <xdr:nvSpPr>
        <xdr:cNvPr id="3144" name="Rectangle 2">
          <a:extLst>
            <a:ext uri="{FF2B5EF4-FFF2-40B4-BE49-F238E27FC236}">
              <a16:creationId xmlns:a16="http://schemas.microsoft.com/office/drawing/2014/main" id="{00000000-0008-0000-0400-0000480C0000}"/>
            </a:ext>
          </a:extLst>
        </xdr:cNvPr>
        <xdr:cNvSpPr>
          <a:spLocks noChangeArrowheads="1"/>
        </xdr:cNvSpPr>
      </xdr:nvSpPr>
      <xdr:spPr bwMode="auto">
        <a:xfrm>
          <a:off x="7343775" y="9525"/>
          <a:ext cx="533400" cy="0"/>
        </a:xfrm>
        <a:prstGeom prst="rect">
          <a:avLst/>
        </a:prstGeom>
        <a:solidFill>
          <a:srgbClr val="FFFFFF"/>
        </a:solidFill>
        <a:ln w="9525">
          <a:solidFill>
            <a:srgbClr val="000000"/>
          </a:solidFill>
          <a:miter lim="800000"/>
          <a:headEnd/>
          <a:tailEnd/>
        </a:ln>
      </xdr:spPr>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133350</xdr:colOff>
      <xdr:row>0</xdr:row>
      <xdr:rowOff>0</xdr:rowOff>
    </xdr:from>
    <xdr:to>
      <xdr:col>5</xdr:col>
      <xdr:colOff>581025</xdr:colOff>
      <xdr:row>0</xdr:row>
      <xdr:rowOff>0</xdr:rowOff>
    </xdr:to>
    <xdr:sp macro="" textlink="">
      <xdr:nvSpPr>
        <xdr:cNvPr id="30740" name="Rectangle 2">
          <a:extLst>
            <a:ext uri="{FF2B5EF4-FFF2-40B4-BE49-F238E27FC236}">
              <a16:creationId xmlns:a16="http://schemas.microsoft.com/office/drawing/2014/main" id="{00000000-0008-0000-1F00-000014780000}"/>
            </a:ext>
          </a:extLst>
        </xdr:cNvPr>
        <xdr:cNvSpPr>
          <a:spLocks noChangeArrowheads="1"/>
        </xdr:cNvSpPr>
      </xdr:nvSpPr>
      <xdr:spPr bwMode="auto">
        <a:xfrm>
          <a:off x="7191375" y="0"/>
          <a:ext cx="447675" cy="0"/>
        </a:xfrm>
        <a:prstGeom prst="rect">
          <a:avLst/>
        </a:prstGeom>
        <a:solidFill>
          <a:srgbClr val="FFFFFF"/>
        </a:solidFill>
        <a:ln w="9525">
          <a:solidFill>
            <a:srgbClr val="000000"/>
          </a:solidFill>
          <a:miter lim="800000"/>
          <a:headEnd/>
          <a:tailEnd/>
        </a:ln>
      </xdr:spPr>
    </xdr:sp>
    <xdr:clientData/>
  </xdr:twoCellAnchor>
  <xdr:twoCellAnchor>
    <xdr:from>
      <xdr:col>2</xdr:col>
      <xdr:colOff>428625</xdr:colOff>
      <xdr:row>0</xdr:row>
      <xdr:rowOff>0</xdr:rowOff>
    </xdr:from>
    <xdr:to>
      <xdr:col>2</xdr:col>
      <xdr:colOff>2600325</xdr:colOff>
      <xdr:row>0</xdr:row>
      <xdr:rowOff>0</xdr:rowOff>
    </xdr:to>
    <xdr:sp macro="" textlink="">
      <xdr:nvSpPr>
        <xdr:cNvPr id="30741" name="Rectangle 3">
          <a:extLst>
            <a:ext uri="{FF2B5EF4-FFF2-40B4-BE49-F238E27FC236}">
              <a16:creationId xmlns:a16="http://schemas.microsoft.com/office/drawing/2014/main" id="{00000000-0008-0000-1F00-000015780000}"/>
            </a:ext>
          </a:extLst>
        </xdr:cNvPr>
        <xdr:cNvSpPr>
          <a:spLocks noChangeArrowheads="1"/>
        </xdr:cNvSpPr>
      </xdr:nvSpPr>
      <xdr:spPr bwMode="auto">
        <a:xfrm>
          <a:off x="2038350" y="0"/>
          <a:ext cx="2171700" cy="0"/>
        </a:xfrm>
        <a:prstGeom prst="rect">
          <a:avLst/>
        </a:prstGeom>
        <a:solidFill>
          <a:srgbClr val="FFFFFF"/>
        </a:solidFill>
        <a:ln w="9525">
          <a:solidFill>
            <a:srgbClr val="000000"/>
          </a:solidFill>
          <a:miter lim="800000"/>
          <a:headEnd/>
          <a:tailEnd/>
        </a:ln>
      </xdr:spPr>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466725</xdr:colOff>
      <xdr:row>0</xdr:row>
      <xdr:rowOff>0</xdr:rowOff>
    </xdr:from>
    <xdr:to>
      <xdr:col>5</xdr:col>
      <xdr:colOff>981075</xdr:colOff>
      <xdr:row>0</xdr:row>
      <xdr:rowOff>0</xdr:rowOff>
    </xdr:to>
    <xdr:sp macro="" textlink="">
      <xdr:nvSpPr>
        <xdr:cNvPr id="32781" name="Rectangle 1">
          <a:extLst>
            <a:ext uri="{FF2B5EF4-FFF2-40B4-BE49-F238E27FC236}">
              <a16:creationId xmlns:a16="http://schemas.microsoft.com/office/drawing/2014/main" id="{00000000-0008-0000-2100-00000D800000}"/>
            </a:ext>
          </a:extLst>
        </xdr:cNvPr>
        <xdr:cNvSpPr>
          <a:spLocks noChangeArrowheads="1"/>
        </xdr:cNvSpPr>
      </xdr:nvSpPr>
      <xdr:spPr bwMode="auto">
        <a:xfrm>
          <a:off x="6838950" y="0"/>
          <a:ext cx="514350" cy="0"/>
        </a:xfrm>
        <a:prstGeom prst="rect">
          <a:avLst/>
        </a:prstGeom>
        <a:solidFill>
          <a:srgbClr val="FFFFFF"/>
        </a:solidFill>
        <a:ln w="9525">
          <a:solidFill>
            <a:srgbClr val="000000"/>
          </a:solidFill>
          <a:miter lim="800000"/>
          <a:headEnd/>
          <a:tailEnd/>
        </a:ln>
      </xdr:spPr>
    </xdr:sp>
    <xdr:clientData/>
  </xdr:twoCellAnchor>
  <xdr:twoCellAnchor>
    <xdr:from>
      <xdr:col>1</xdr:col>
      <xdr:colOff>1028700</xdr:colOff>
      <xdr:row>0</xdr:row>
      <xdr:rowOff>0</xdr:rowOff>
    </xdr:from>
    <xdr:to>
      <xdr:col>2</xdr:col>
      <xdr:colOff>981075</xdr:colOff>
      <xdr:row>0</xdr:row>
      <xdr:rowOff>0</xdr:rowOff>
    </xdr:to>
    <xdr:sp macro="" textlink="">
      <xdr:nvSpPr>
        <xdr:cNvPr id="32782" name="Rectangle 2">
          <a:extLst>
            <a:ext uri="{FF2B5EF4-FFF2-40B4-BE49-F238E27FC236}">
              <a16:creationId xmlns:a16="http://schemas.microsoft.com/office/drawing/2014/main" id="{00000000-0008-0000-2100-00000E800000}"/>
            </a:ext>
          </a:extLst>
        </xdr:cNvPr>
        <xdr:cNvSpPr>
          <a:spLocks noChangeArrowheads="1"/>
        </xdr:cNvSpPr>
      </xdr:nvSpPr>
      <xdr:spPr bwMode="auto">
        <a:xfrm>
          <a:off x="2076450" y="0"/>
          <a:ext cx="2133600" cy="0"/>
        </a:xfrm>
        <a:prstGeom prst="rect">
          <a:avLst/>
        </a:prstGeom>
        <a:solidFill>
          <a:srgbClr val="FFFFFF"/>
        </a:solidFill>
        <a:ln w="9525">
          <a:solidFill>
            <a:srgbClr val="000000"/>
          </a:solidFill>
          <a:miter lim="800000"/>
          <a:headEnd/>
          <a:tailEnd/>
        </a:ln>
      </xdr:spPr>
    </xdr:sp>
    <xdr:clientData/>
  </xdr:twoCellAnchor>
</xdr:wsDr>
</file>

<file path=xl/drawings/drawing32.xml><?xml version="1.0" encoding="utf-8"?>
<xdr:wsDr xmlns:xdr="http://schemas.openxmlformats.org/drawingml/2006/spreadsheetDrawing" xmlns:a="http://schemas.openxmlformats.org/drawingml/2006/main">
  <xdr:twoCellAnchor>
    <xdr:from>
      <xdr:col>6</xdr:col>
      <xdr:colOff>209550</xdr:colOff>
      <xdr:row>0</xdr:row>
      <xdr:rowOff>0</xdr:rowOff>
    </xdr:from>
    <xdr:to>
      <xdr:col>6</xdr:col>
      <xdr:colOff>790575</xdr:colOff>
      <xdr:row>0</xdr:row>
      <xdr:rowOff>0</xdr:rowOff>
    </xdr:to>
    <xdr:sp macro="" textlink="">
      <xdr:nvSpPr>
        <xdr:cNvPr id="33832" name="Rectangle 14">
          <a:extLst>
            <a:ext uri="{FF2B5EF4-FFF2-40B4-BE49-F238E27FC236}">
              <a16:creationId xmlns:a16="http://schemas.microsoft.com/office/drawing/2014/main" id="{00000000-0008-0000-2200-000028840000}"/>
            </a:ext>
          </a:extLst>
        </xdr:cNvPr>
        <xdr:cNvSpPr>
          <a:spLocks noChangeArrowheads="1"/>
        </xdr:cNvSpPr>
      </xdr:nvSpPr>
      <xdr:spPr bwMode="auto">
        <a:xfrm>
          <a:off x="6562725" y="0"/>
          <a:ext cx="581025" cy="0"/>
        </a:xfrm>
        <a:prstGeom prst="rect">
          <a:avLst/>
        </a:prstGeom>
        <a:solidFill>
          <a:srgbClr val="FFFFFF"/>
        </a:solidFill>
        <a:ln w="9525">
          <a:solidFill>
            <a:srgbClr val="000000"/>
          </a:solidFill>
          <a:miter lim="800000"/>
          <a:headEnd/>
          <a:tailEnd/>
        </a:ln>
      </xdr:spPr>
    </xdr:sp>
    <xdr:clientData/>
  </xdr:twoCellAnchor>
  <xdr:twoCellAnchor>
    <xdr:from>
      <xdr:col>2</xdr:col>
      <xdr:colOff>428625</xdr:colOff>
      <xdr:row>0</xdr:row>
      <xdr:rowOff>0</xdr:rowOff>
    </xdr:from>
    <xdr:to>
      <xdr:col>3</xdr:col>
      <xdr:colOff>123825</xdr:colOff>
      <xdr:row>0</xdr:row>
      <xdr:rowOff>0</xdr:rowOff>
    </xdr:to>
    <xdr:sp macro="" textlink="">
      <xdr:nvSpPr>
        <xdr:cNvPr id="33833" name="Rectangle 15">
          <a:extLst>
            <a:ext uri="{FF2B5EF4-FFF2-40B4-BE49-F238E27FC236}">
              <a16:creationId xmlns:a16="http://schemas.microsoft.com/office/drawing/2014/main" id="{00000000-0008-0000-2200-000029840000}"/>
            </a:ext>
          </a:extLst>
        </xdr:cNvPr>
        <xdr:cNvSpPr>
          <a:spLocks noChangeArrowheads="1"/>
        </xdr:cNvSpPr>
      </xdr:nvSpPr>
      <xdr:spPr bwMode="auto">
        <a:xfrm>
          <a:off x="1762125" y="0"/>
          <a:ext cx="1905000" cy="0"/>
        </a:xfrm>
        <a:prstGeom prst="rect">
          <a:avLst/>
        </a:prstGeom>
        <a:solidFill>
          <a:srgbClr val="FFFFFF"/>
        </a:solidFill>
        <a:ln w="9525">
          <a:solidFill>
            <a:srgbClr val="000000"/>
          </a:solidFill>
          <a:miter lim="800000"/>
          <a:headEnd/>
          <a:tailEnd/>
        </a:ln>
      </xdr:spPr>
    </xdr:sp>
    <xdr:clientData/>
  </xdr:twoCellAnchor>
</xdr:wsDr>
</file>

<file path=xl/drawings/drawing33.xml><?xml version="1.0" encoding="utf-8"?>
<xdr:wsDr xmlns:xdr="http://schemas.openxmlformats.org/drawingml/2006/spreadsheetDrawing" xmlns:a="http://schemas.openxmlformats.org/drawingml/2006/main">
  <xdr:twoCellAnchor>
    <xdr:from>
      <xdr:col>9</xdr:col>
      <xdr:colOff>323850</xdr:colOff>
      <xdr:row>0</xdr:row>
      <xdr:rowOff>0</xdr:rowOff>
    </xdr:from>
    <xdr:to>
      <xdr:col>10</xdr:col>
      <xdr:colOff>314325</xdr:colOff>
      <xdr:row>0</xdr:row>
      <xdr:rowOff>0</xdr:rowOff>
    </xdr:to>
    <xdr:sp macro="" textlink="">
      <xdr:nvSpPr>
        <xdr:cNvPr id="35993" name="Rectangle 1">
          <a:extLst>
            <a:ext uri="{FF2B5EF4-FFF2-40B4-BE49-F238E27FC236}">
              <a16:creationId xmlns:a16="http://schemas.microsoft.com/office/drawing/2014/main" id="{00000000-0008-0000-2400-0000998C0000}"/>
            </a:ext>
          </a:extLst>
        </xdr:cNvPr>
        <xdr:cNvSpPr>
          <a:spLocks noChangeArrowheads="1"/>
        </xdr:cNvSpPr>
      </xdr:nvSpPr>
      <xdr:spPr bwMode="auto">
        <a:xfrm>
          <a:off x="8963025" y="0"/>
          <a:ext cx="704850" cy="0"/>
        </a:xfrm>
        <a:prstGeom prst="rect">
          <a:avLst/>
        </a:prstGeom>
        <a:solidFill>
          <a:srgbClr val="FFFFFF"/>
        </a:solidFill>
        <a:ln w="9525">
          <a:solidFill>
            <a:srgbClr val="000000"/>
          </a:solidFill>
          <a:miter lim="800000"/>
          <a:headEnd/>
          <a:tailEnd/>
        </a:ln>
      </xdr:spPr>
    </xdr:sp>
    <xdr:clientData/>
  </xdr:twoCellAnchor>
  <xdr:twoCellAnchor>
    <xdr:from>
      <xdr:col>1</xdr:col>
      <xdr:colOff>1000125</xdr:colOff>
      <xdr:row>0</xdr:row>
      <xdr:rowOff>0</xdr:rowOff>
    </xdr:from>
    <xdr:to>
      <xdr:col>1</xdr:col>
      <xdr:colOff>2809875</xdr:colOff>
      <xdr:row>0</xdr:row>
      <xdr:rowOff>0</xdr:rowOff>
    </xdr:to>
    <xdr:sp macro="" textlink="">
      <xdr:nvSpPr>
        <xdr:cNvPr id="35994" name="Rectangle 2">
          <a:extLst>
            <a:ext uri="{FF2B5EF4-FFF2-40B4-BE49-F238E27FC236}">
              <a16:creationId xmlns:a16="http://schemas.microsoft.com/office/drawing/2014/main" id="{00000000-0008-0000-2400-00009A8C0000}"/>
            </a:ext>
          </a:extLst>
        </xdr:cNvPr>
        <xdr:cNvSpPr>
          <a:spLocks noChangeArrowheads="1"/>
        </xdr:cNvSpPr>
      </xdr:nvSpPr>
      <xdr:spPr bwMode="auto">
        <a:xfrm>
          <a:off x="1638300" y="0"/>
          <a:ext cx="1809750" cy="0"/>
        </a:xfrm>
        <a:prstGeom prst="rect">
          <a:avLst/>
        </a:prstGeom>
        <a:solidFill>
          <a:srgbClr val="FFFFFF"/>
        </a:solidFill>
        <a:ln w="9525">
          <a:solidFill>
            <a:srgbClr val="000000"/>
          </a:solidFill>
          <a:miter lim="800000"/>
          <a:headEnd/>
          <a:tailEnd/>
        </a:ln>
      </xdr:spPr>
    </xdr:sp>
    <xdr:clientData/>
  </xdr:twoCellAnchor>
</xdr:wsDr>
</file>

<file path=xl/drawings/drawing34.xml><?xml version="1.0" encoding="utf-8"?>
<xdr:wsDr xmlns:xdr="http://schemas.openxmlformats.org/drawingml/2006/spreadsheetDrawing" xmlns:a="http://schemas.openxmlformats.org/drawingml/2006/main">
  <xdr:twoCellAnchor>
    <xdr:from>
      <xdr:col>4</xdr:col>
      <xdr:colOff>657225</xdr:colOff>
      <xdr:row>0</xdr:row>
      <xdr:rowOff>0</xdr:rowOff>
    </xdr:from>
    <xdr:to>
      <xdr:col>4</xdr:col>
      <xdr:colOff>1095375</xdr:colOff>
      <xdr:row>0</xdr:row>
      <xdr:rowOff>0</xdr:rowOff>
    </xdr:to>
    <xdr:sp macro="" textlink="">
      <xdr:nvSpPr>
        <xdr:cNvPr id="36889" name="Rectangle 1">
          <a:extLst>
            <a:ext uri="{FF2B5EF4-FFF2-40B4-BE49-F238E27FC236}">
              <a16:creationId xmlns:a16="http://schemas.microsoft.com/office/drawing/2014/main" id="{00000000-0008-0000-2500-000019900000}"/>
            </a:ext>
          </a:extLst>
        </xdr:cNvPr>
        <xdr:cNvSpPr>
          <a:spLocks noChangeArrowheads="1"/>
        </xdr:cNvSpPr>
      </xdr:nvSpPr>
      <xdr:spPr bwMode="auto">
        <a:xfrm>
          <a:off x="7296150" y="0"/>
          <a:ext cx="438150" cy="0"/>
        </a:xfrm>
        <a:prstGeom prst="rect">
          <a:avLst/>
        </a:prstGeom>
        <a:solidFill>
          <a:srgbClr val="FFFFFF"/>
        </a:solidFill>
        <a:ln w="9525">
          <a:solidFill>
            <a:srgbClr val="000000"/>
          </a:solidFill>
          <a:miter lim="800000"/>
          <a:headEnd/>
          <a:tailEnd/>
        </a:ln>
      </xdr:spPr>
    </xdr:sp>
    <xdr:clientData/>
  </xdr:twoCellAnchor>
  <xdr:twoCellAnchor>
    <xdr:from>
      <xdr:col>2</xdr:col>
      <xdr:colOff>695325</xdr:colOff>
      <xdr:row>0</xdr:row>
      <xdr:rowOff>0</xdr:rowOff>
    </xdr:from>
    <xdr:to>
      <xdr:col>2</xdr:col>
      <xdr:colOff>3181350</xdr:colOff>
      <xdr:row>0</xdr:row>
      <xdr:rowOff>0</xdr:rowOff>
    </xdr:to>
    <xdr:sp macro="" textlink="">
      <xdr:nvSpPr>
        <xdr:cNvPr id="36890" name="Rectangle 2">
          <a:extLst>
            <a:ext uri="{FF2B5EF4-FFF2-40B4-BE49-F238E27FC236}">
              <a16:creationId xmlns:a16="http://schemas.microsoft.com/office/drawing/2014/main" id="{00000000-0008-0000-2500-00001A900000}"/>
            </a:ext>
          </a:extLst>
        </xdr:cNvPr>
        <xdr:cNvSpPr>
          <a:spLocks noChangeArrowheads="1"/>
        </xdr:cNvSpPr>
      </xdr:nvSpPr>
      <xdr:spPr bwMode="auto">
        <a:xfrm>
          <a:off x="1800225" y="0"/>
          <a:ext cx="2486025" cy="0"/>
        </a:xfrm>
        <a:prstGeom prst="rect">
          <a:avLst/>
        </a:prstGeom>
        <a:solidFill>
          <a:srgbClr val="FFFFFF"/>
        </a:solidFill>
        <a:ln w="9525">
          <a:solidFill>
            <a:srgbClr val="000000"/>
          </a:solidFill>
          <a:miter lim="800000"/>
          <a:headEnd/>
          <a:tailEnd/>
        </a:ln>
      </xdr:spPr>
    </xdr:sp>
    <xdr:clientData/>
  </xdr:twoCellAnchor>
</xdr:wsDr>
</file>

<file path=xl/drawings/drawing35.xml><?xml version="1.0" encoding="utf-8"?>
<xdr:wsDr xmlns:xdr="http://schemas.openxmlformats.org/drawingml/2006/spreadsheetDrawing" xmlns:a="http://schemas.openxmlformats.org/drawingml/2006/main">
  <xdr:twoCellAnchor>
    <xdr:from>
      <xdr:col>9</xdr:col>
      <xdr:colOff>38100</xdr:colOff>
      <xdr:row>0</xdr:row>
      <xdr:rowOff>0</xdr:rowOff>
    </xdr:from>
    <xdr:to>
      <xdr:col>9</xdr:col>
      <xdr:colOff>409575</xdr:colOff>
      <xdr:row>0</xdr:row>
      <xdr:rowOff>0</xdr:rowOff>
    </xdr:to>
    <xdr:sp macro="" textlink="">
      <xdr:nvSpPr>
        <xdr:cNvPr id="37963" name="Rectangle 1">
          <a:extLst>
            <a:ext uri="{FF2B5EF4-FFF2-40B4-BE49-F238E27FC236}">
              <a16:creationId xmlns:a16="http://schemas.microsoft.com/office/drawing/2014/main" id="{00000000-0008-0000-2700-00004B940000}"/>
            </a:ext>
          </a:extLst>
        </xdr:cNvPr>
        <xdr:cNvSpPr>
          <a:spLocks noChangeArrowheads="1"/>
        </xdr:cNvSpPr>
      </xdr:nvSpPr>
      <xdr:spPr bwMode="auto">
        <a:xfrm>
          <a:off x="7153275" y="0"/>
          <a:ext cx="371475" cy="0"/>
        </a:xfrm>
        <a:prstGeom prst="rect">
          <a:avLst/>
        </a:prstGeom>
        <a:solidFill>
          <a:srgbClr val="FFFFFF"/>
        </a:solidFill>
        <a:ln w="9525">
          <a:solidFill>
            <a:srgbClr val="000000"/>
          </a:solidFill>
          <a:miter lim="800000"/>
          <a:headEnd/>
          <a:tailEnd/>
        </a:ln>
      </xdr:spPr>
    </xdr:sp>
    <xdr:clientData/>
  </xdr:twoCellAnchor>
  <xdr:twoCellAnchor>
    <xdr:from>
      <xdr:col>2</xdr:col>
      <xdr:colOff>447675</xdr:colOff>
      <xdr:row>0</xdr:row>
      <xdr:rowOff>0</xdr:rowOff>
    </xdr:from>
    <xdr:to>
      <xdr:col>4</xdr:col>
      <xdr:colOff>533400</xdr:colOff>
      <xdr:row>0</xdr:row>
      <xdr:rowOff>0</xdr:rowOff>
    </xdr:to>
    <xdr:sp macro="" textlink="">
      <xdr:nvSpPr>
        <xdr:cNvPr id="37964" name="Rectangle 2">
          <a:extLst>
            <a:ext uri="{FF2B5EF4-FFF2-40B4-BE49-F238E27FC236}">
              <a16:creationId xmlns:a16="http://schemas.microsoft.com/office/drawing/2014/main" id="{00000000-0008-0000-2700-00004C940000}"/>
            </a:ext>
          </a:extLst>
        </xdr:cNvPr>
        <xdr:cNvSpPr>
          <a:spLocks noChangeArrowheads="1"/>
        </xdr:cNvSpPr>
      </xdr:nvSpPr>
      <xdr:spPr bwMode="auto">
        <a:xfrm>
          <a:off x="1895475" y="0"/>
          <a:ext cx="1752600" cy="0"/>
        </a:xfrm>
        <a:prstGeom prst="rect">
          <a:avLst/>
        </a:prstGeom>
        <a:solidFill>
          <a:srgbClr val="FFFFFF"/>
        </a:solidFill>
        <a:ln w="9525">
          <a:solidFill>
            <a:srgbClr val="000000"/>
          </a:solidFill>
          <a:miter lim="800000"/>
          <a:headEnd/>
          <a:tailEnd/>
        </a:ln>
      </xdr:spPr>
    </xdr:sp>
    <xdr:clientData/>
  </xdr:twoCellAnchor>
  <xdr:twoCellAnchor>
    <xdr:from>
      <xdr:col>5</xdr:col>
      <xdr:colOff>9525</xdr:colOff>
      <xdr:row>40</xdr:row>
      <xdr:rowOff>161925</xdr:rowOff>
    </xdr:from>
    <xdr:to>
      <xdr:col>10</xdr:col>
      <xdr:colOff>0</xdr:colOff>
      <xdr:row>41</xdr:row>
      <xdr:rowOff>0</xdr:rowOff>
    </xdr:to>
    <xdr:sp macro="" textlink="">
      <xdr:nvSpPr>
        <xdr:cNvPr id="37973" name="Line 19">
          <a:extLst>
            <a:ext uri="{FF2B5EF4-FFF2-40B4-BE49-F238E27FC236}">
              <a16:creationId xmlns:a16="http://schemas.microsoft.com/office/drawing/2014/main" id="{00000000-0008-0000-2700-000055940000}"/>
            </a:ext>
          </a:extLst>
        </xdr:cNvPr>
        <xdr:cNvSpPr>
          <a:spLocks noChangeShapeType="1"/>
        </xdr:cNvSpPr>
      </xdr:nvSpPr>
      <xdr:spPr bwMode="auto">
        <a:xfrm flipV="1">
          <a:off x="3810000" y="8001000"/>
          <a:ext cx="4019550" cy="9525"/>
        </a:xfrm>
        <a:prstGeom prst="line">
          <a:avLst/>
        </a:prstGeom>
        <a:noFill/>
        <a:ln w="285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561975</xdr:colOff>
      <xdr:row>0</xdr:row>
      <xdr:rowOff>0</xdr:rowOff>
    </xdr:from>
    <xdr:to>
      <xdr:col>2</xdr:col>
      <xdr:colOff>2438400</xdr:colOff>
      <xdr:row>0</xdr:row>
      <xdr:rowOff>0</xdr:rowOff>
    </xdr:to>
    <xdr:sp macro="" textlink="">
      <xdr:nvSpPr>
        <xdr:cNvPr id="4119" name="Rectangle 1">
          <a:extLst>
            <a:ext uri="{FF2B5EF4-FFF2-40B4-BE49-F238E27FC236}">
              <a16:creationId xmlns:a16="http://schemas.microsoft.com/office/drawing/2014/main" id="{00000000-0008-0000-0500-000017100000}"/>
            </a:ext>
          </a:extLst>
        </xdr:cNvPr>
        <xdr:cNvSpPr>
          <a:spLocks noChangeArrowheads="1"/>
        </xdr:cNvSpPr>
      </xdr:nvSpPr>
      <xdr:spPr bwMode="auto">
        <a:xfrm>
          <a:off x="1790700" y="0"/>
          <a:ext cx="1876425" cy="0"/>
        </a:xfrm>
        <a:prstGeom prst="rect">
          <a:avLst/>
        </a:prstGeom>
        <a:solidFill>
          <a:srgbClr val="FFFFFF"/>
        </a:solidFill>
        <a:ln w="9525">
          <a:solidFill>
            <a:srgbClr val="000000"/>
          </a:solidFill>
          <a:miter lim="800000"/>
          <a:headEnd/>
          <a:tailEnd/>
        </a:ln>
      </xdr:spPr>
    </xdr:sp>
    <xdr:clientData/>
  </xdr:twoCellAnchor>
  <xdr:twoCellAnchor>
    <xdr:from>
      <xdr:col>4</xdr:col>
      <xdr:colOff>47625</xdr:colOff>
      <xdr:row>0</xdr:row>
      <xdr:rowOff>0</xdr:rowOff>
    </xdr:from>
    <xdr:to>
      <xdr:col>4</xdr:col>
      <xdr:colOff>581025</xdr:colOff>
      <xdr:row>0</xdr:row>
      <xdr:rowOff>0</xdr:rowOff>
    </xdr:to>
    <xdr:sp macro="" textlink="">
      <xdr:nvSpPr>
        <xdr:cNvPr id="4120" name="Rectangle 3">
          <a:extLst>
            <a:ext uri="{FF2B5EF4-FFF2-40B4-BE49-F238E27FC236}">
              <a16:creationId xmlns:a16="http://schemas.microsoft.com/office/drawing/2014/main" id="{00000000-0008-0000-0500-000018100000}"/>
            </a:ext>
          </a:extLst>
        </xdr:cNvPr>
        <xdr:cNvSpPr>
          <a:spLocks noChangeArrowheads="1"/>
        </xdr:cNvSpPr>
      </xdr:nvSpPr>
      <xdr:spPr bwMode="auto">
        <a:xfrm>
          <a:off x="7800975" y="0"/>
          <a:ext cx="53340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419100</xdr:colOff>
      <xdr:row>0</xdr:row>
      <xdr:rowOff>0</xdr:rowOff>
    </xdr:from>
    <xdr:to>
      <xdr:col>2</xdr:col>
      <xdr:colOff>2295525</xdr:colOff>
      <xdr:row>0</xdr:row>
      <xdr:rowOff>0</xdr:rowOff>
    </xdr:to>
    <xdr:sp macro="" textlink="">
      <xdr:nvSpPr>
        <xdr:cNvPr id="5197" name="Rectangle 1">
          <a:extLst>
            <a:ext uri="{FF2B5EF4-FFF2-40B4-BE49-F238E27FC236}">
              <a16:creationId xmlns:a16="http://schemas.microsoft.com/office/drawing/2014/main" id="{00000000-0008-0000-0600-00004D140000}"/>
            </a:ext>
          </a:extLst>
        </xdr:cNvPr>
        <xdr:cNvSpPr>
          <a:spLocks noChangeArrowheads="1"/>
        </xdr:cNvSpPr>
      </xdr:nvSpPr>
      <xdr:spPr bwMode="auto">
        <a:xfrm>
          <a:off x="1809750" y="0"/>
          <a:ext cx="1876425" cy="0"/>
        </a:xfrm>
        <a:prstGeom prst="rect">
          <a:avLst/>
        </a:prstGeom>
        <a:solidFill>
          <a:srgbClr val="FFFFFF"/>
        </a:solidFill>
        <a:ln w="9525">
          <a:solidFill>
            <a:srgbClr val="000000"/>
          </a:solidFill>
          <a:miter lim="800000"/>
          <a:headEnd/>
          <a:tailEnd/>
        </a:ln>
      </xdr:spPr>
    </xdr:sp>
    <xdr:clientData/>
  </xdr:twoCellAnchor>
  <xdr:twoCellAnchor>
    <xdr:from>
      <xdr:col>7</xdr:col>
      <xdr:colOff>28575</xdr:colOff>
      <xdr:row>0</xdr:row>
      <xdr:rowOff>0</xdr:rowOff>
    </xdr:from>
    <xdr:to>
      <xdr:col>7</xdr:col>
      <xdr:colOff>561975</xdr:colOff>
      <xdr:row>0</xdr:row>
      <xdr:rowOff>0</xdr:rowOff>
    </xdr:to>
    <xdr:sp macro="" textlink="">
      <xdr:nvSpPr>
        <xdr:cNvPr id="5198" name="Rectangle 2">
          <a:extLst>
            <a:ext uri="{FF2B5EF4-FFF2-40B4-BE49-F238E27FC236}">
              <a16:creationId xmlns:a16="http://schemas.microsoft.com/office/drawing/2014/main" id="{00000000-0008-0000-0600-00004E140000}"/>
            </a:ext>
          </a:extLst>
        </xdr:cNvPr>
        <xdr:cNvSpPr>
          <a:spLocks noChangeArrowheads="1"/>
        </xdr:cNvSpPr>
      </xdr:nvSpPr>
      <xdr:spPr bwMode="auto">
        <a:xfrm>
          <a:off x="8058150" y="0"/>
          <a:ext cx="53340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542925</xdr:colOff>
      <xdr:row>0</xdr:row>
      <xdr:rowOff>0</xdr:rowOff>
    </xdr:from>
    <xdr:to>
      <xdr:col>3</xdr:col>
      <xdr:colOff>1571625</xdr:colOff>
      <xdr:row>0</xdr:row>
      <xdr:rowOff>0</xdr:rowOff>
    </xdr:to>
    <xdr:sp macro="" textlink="">
      <xdr:nvSpPr>
        <xdr:cNvPr id="6202" name="Rectangle 1">
          <a:extLst>
            <a:ext uri="{FF2B5EF4-FFF2-40B4-BE49-F238E27FC236}">
              <a16:creationId xmlns:a16="http://schemas.microsoft.com/office/drawing/2014/main" id="{00000000-0008-0000-0700-00003A180000}"/>
            </a:ext>
          </a:extLst>
        </xdr:cNvPr>
        <xdr:cNvSpPr>
          <a:spLocks noChangeArrowheads="1"/>
        </xdr:cNvSpPr>
      </xdr:nvSpPr>
      <xdr:spPr bwMode="auto">
        <a:xfrm>
          <a:off x="1219200" y="0"/>
          <a:ext cx="2305050" cy="0"/>
        </a:xfrm>
        <a:prstGeom prst="rect">
          <a:avLst/>
        </a:prstGeom>
        <a:solidFill>
          <a:srgbClr val="FFFFFF"/>
        </a:solidFill>
        <a:ln w="9525">
          <a:solidFill>
            <a:srgbClr val="000000"/>
          </a:solidFill>
          <a:miter lim="800000"/>
          <a:headEnd/>
          <a:tailEnd/>
        </a:ln>
      </xdr:spPr>
    </xdr:sp>
    <xdr:clientData/>
  </xdr:twoCellAnchor>
  <xdr:twoCellAnchor>
    <xdr:from>
      <xdr:col>9</xdr:col>
      <xdr:colOff>28575</xdr:colOff>
      <xdr:row>0</xdr:row>
      <xdr:rowOff>0</xdr:rowOff>
    </xdr:from>
    <xdr:to>
      <xdr:col>9</xdr:col>
      <xdr:colOff>561975</xdr:colOff>
      <xdr:row>0</xdr:row>
      <xdr:rowOff>0</xdr:rowOff>
    </xdr:to>
    <xdr:sp macro="" textlink="">
      <xdr:nvSpPr>
        <xdr:cNvPr id="6203" name="Rectangle 2">
          <a:extLst>
            <a:ext uri="{FF2B5EF4-FFF2-40B4-BE49-F238E27FC236}">
              <a16:creationId xmlns:a16="http://schemas.microsoft.com/office/drawing/2014/main" id="{00000000-0008-0000-0700-00003B180000}"/>
            </a:ext>
          </a:extLst>
        </xdr:cNvPr>
        <xdr:cNvSpPr>
          <a:spLocks noChangeArrowheads="1"/>
        </xdr:cNvSpPr>
      </xdr:nvSpPr>
      <xdr:spPr bwMode="auto">
        <a:xfrm>
          <a:off x="8848725" y="0"/>
          <a:ext cx="53340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542925</xdr:colOff>
      <xdr:row>1</xdr:row>
      <xdr:rowOff>0</xdr:rowOff>
    </xdr:from>
    <xdr:to>
      <xdr:col>2</xdr:col>
      <xdr:colOff>3209925</xdr:colOff>
      <xdr:row>1</xdr:row>
      <xdr:rowOff>0</xdr:rowOff>
    </xdr:to>
    <xdr:sp macro="" textlink="">
      <xdr:nvSpPr>
        <xdr:cNvPr id="7199" name="Rectangle 1">
          <a:extLst>
            <a:ext uri="{FF2B5EF4-FFF2-40B4-BE49-F238E27FC236}">
              <a16:creationId xmlns:a16="http://schemas.microsoft.com/office/drawing/2014/main" id="{00000000-0008-0000-0800-00001F1C0000}"/>
            </a:ext>
          </a:extLst>
        </xdr:cNvPr>
        <xdr:cNvSpPr>
          <a:spLocks noChangeArrowheads="1"/>
        </xdr:cNvSpPr>
      </xdr:nvSpPr>
      <xdr:spPr bwMode="auto">
        <a:xfrm>
          <a:off x="1657350" y="161925"/>
          <a:ext cx="2667000" cy="0"/>
        </a:xfrm>
        <a:prstGeom prst="rect">
          <a:avLst/>
        </a:prstGeom>
        <a:solidFill>
          <a:srgbClr val="FFFFFF"/>
        </a:solidFill>
        <a:ln w="9525">
          <a:solidFill>
            <a:srgbClr val="000000"/>
          </a:solidFill>
          <a:miter lim="800000"/>
          <a:headEnd/>
          <a:tailEnd/>
        </a:ln>
      </xdr:spPr>
    </xdr:sp>
    <xdr:clientData/>
  </xdr:twoCellAnchor>
  <xdr:twoCellAnchor>
    <xdr:from>
      <xdr:col>7</xdr:col>
      <xdr:colOff>57150</xdr:colOff>
      <xdr:row>1</xdr:row>
      <xdr:rowOff>0</xdr:rowOff>
    </xdr:from>
    <xdr:to>
      <xdr:col>7</xdr:col>
      <xdr:colOff>590550</xdr:colOff>
      <xdr:row>1</xdr:row>
      <xdr:rowOff>0</xdr:rowOff>
    </xdr:to>
    <xdr:sp macro="" textlink="">
      <xdr:nvSpPr>
        <xdr:cNvPr id="7200" name="Rectangle 2">
          <a:extLst>
            <a:ext uri="{FF2B5EF4-FFF2-40B4-BE49-F238E27FC236}">
              <a16:creationId xmlns:a16="http://schemas.microsoft.com/office/drawing/2014/main" id="{00000000-0008-0000-0800-0000201C0000}"/>
            </a:ext>
          </a:extLst>
        </xdr:cNvPr>
        <xdr:cNvSpPr>
          <a:spLocks noChangeArrowheads="1"/>
        </xdr:cNvSpPr>
      </xdr:nvSpPr>
      <xdr:spPr bwMode="auto">
        <a:xfrm>
          <a:off x="7924800" y="161925"/>
          <a:ext cx="533400" cy="0"/>
        </a:xfrm>
        <a:prstGeom prst="rect">
          <a:avLst/>
        </a:prstGeom>
        <a:solidFill>
          <a:srgbClr val="FFFFFF"/>
        </a:solidFill>
        <a:ln w="9525">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542925</xdr:colOff>
      <xdr:row>1</xdr:row>
      <xdr:rowOff>0</xdr:rowOff>
    </xdr:from>
    <xdr:to>
      <xdr:col>2</xdr:col>
      <xdr:colOff>3209925</xdr:colOff>
      <xdr:row>1</xdr:row>
      <xdr:rowOff>0</xdr:rowOff>
    </xdr:to>
    <xdr:sp macro="" textlink="">
      <xdr:nvSpPr>
        <xdr:cNvPr id="8205" name="Rectangle 1">
          <a:extLst>
            <a:ext uri="{FF2B5EF4-FFF2-40B4-BE49-F238E27FC236}">
              <a16:creationId xmlns:a16="http://schemas.microsoft.com/office/drawing/2014/main" id="{00000000-0008-0000-0900-00000D200000}"/>
            </a:ext>
          </a:extLst>
        </xdr:cNvPr>
        <xdr:cNvSpPr>
          <a:spLocks noChangeArrowheads="1"/>
        </xdr:cNvSpPr>
      </xdr:nvSpPr>
      <xdr:spPr bwMode="auto">
        <a:xfrm>
          <a:off x="1666875" y="161925"/>
          <a:ext cx="2667000" cy="0"/>
        </a:xfrm>
        <a:prstGeom prst="rect">
          <a:avLst/>
        </a:prstGeom>
        <a:solidFill>
          <a:srgbClr val="FFFFFF"/>
        </a:solidFill>
        <a:ln w="9525">
          <a:solidFill>
            <a:srgbClr val="000000"/>
          </a:solidFill>
          <a:miter lim="800000"/>
          <a:headEnd/>
          <a:tailEnd/>
        </a:ln>
      </xdr:spPr>
    </xdr:sp>
    <xdr:clientData/>
  </xdr:twoCellAnchor>
  <xdr:twoCellAnchor>
    <xdr:from>
      <xdr:col>6</xdr:col>
      <xdr:colOff>57150</xdr:colOff>
      <xdr:row>1</xdr:row>
      <xdr:rowOff>0</xdr:rowOff>
    </xdr:from>
    <xdr:to>
      <xdr:col>6</xdr:col>
      <xdr:colOff>590550</xdr:colOff>
      <xdr:row>1</xdr:row>
      <xdr:rowOff>0</xdr:rowOff>
    </xdr:to>
    <xdr:sp macro="" textlink="">
      <xdr:nvSpPr>
        <xdr:cNvPr id="8206" name="Rectangle 2">
          <a:extLst>
            <a:ext uri="{FF2B5EF4-FFF2-40B4-BE49-F238E27FC236}">
              <a16:creationId xmlns:a16="http://schemas.microsoft.com/office/drawing/2014/main" id="{00000000-0008-0000-0900-00000E200000}"/>
            </a:ext>
          </a:extLst>
        </xdr:cNvPr>
        <xdr:cNvSpPr>
          <a:spLocks noChangeArrowheads="1"/>
        </xdr:cNvSpPr>
      </xdr:nvSpPr>
      <xdr:spPr bwMode="auto">
        <a:xfrm>
          <a:off x="7086600" y="161925"/>
          <a:ext cx="533400" cy="0"/>
        </a:xfrm>
        <a:prstGeom prst="rect">
          <a:avLst/>
        </a:prstGeom>
        <a:solidFill>
          <a:srgbClr val="FFFFFF"/>
        </a:solidFill>
        <a:ln w="9525">
          <a:solidFill>
            <a:srgbClr val="0000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542925</xdr:colOff>
      <xdr:row>0</xdr:row>
      <xdr:rowOff>0</xdr:rowOff>
    </xdr:from>
    <xdr:to>
      <xdr:col>2</xdr:col>
      <xdr:colOff>2047875</xdr:colOff>
      <xdr:row>0</xdr:row>
      <xdr:rowOff>0</xdr:rowOff>
    </xdr:to>
    <xdr:sp macro="" textlink="">
      <xdr:nvSpPr>
        <xdr:cNvPr id="11285" name="Rectangle 1">
          <a:extLst>
            <a:ext uri="{FF2B5EF4-FFF2-40B4-BE49-F238E27FC236}">
              <a16:creationId xmlns:a16="http://schemas.microsoft.com/office/drawing/2014/main" id="{00000000-0008-0000-0A00-0000152C0000}"/>
            </a:ext>
          </a:extLst>
        </xdr:cNvPr>
        <xdr:cNvSpPr>
          <a:spLocks noChangeArrowheads="1"/>
        </xdr:cNvSpPr>
      </xdr:nvSpPr>
      <xdr:spPr bwMode="auto">
        <a:xfrm>
          <a:off x="1657350" y="0"/>
          <a:ext cx="1504950" cy="0"/>
        </a:xfrm>
        <a:prstGeom prst="rect">
          <a:avLst/>
        </a:prstGeom>
        <a:solidFill>
          <a:srgbClr val="FFFFFF"/>
        </a:solidFill>
        <a:ln w="9525">
          <a:solidFill>
            <a:srgbClr val="000000"/>
          </a:solidFill>
          <a:miter lim="800000"/>
          <a:headEnd/>
          <a:tailEnd/>
        </a:ln>
      </xdr:spPr>
    </xdr:sp>
    <xdr:clientData/>
  </xdr:twoCellAnchor>
  <xdr:twoCellAnchor>
    <xdr:from>
      <xdr:col>7</xdr:col>
      <xdr:colOff>57150</xdr:colOff>
      <xdr:row>0</xdr:row>
      <xdr:rowOff>0</xdr:rowOff>
    </xdr:from>
    <xdr:to>
      <xdr:col>7</xdr:col>
      <xdr:colOff>590550</xdr:colOff>
      <xdr:row>0</xdr:row>
      <xdr:rowOff>0</xdr:rowOff>
    </xdr:to>
    <xdr:sp macro="" textlink="">
      <xdr:nvSpPr>
        <xdr:cNvPr id="11286" name="Rectangle 2">
          <a:extLst>
            <a:ext uri="{FF2B5EF4-FFF2-40B4-BE49-F238E27FC236}">
              <a16:creationId xmlns:a16="http://schemas.microsoft.com/office/drawing/2014/main" id="{00000000-0008-0000-0A00-0000162C0000}"/>
            </a:ext>
          </a:extLst>
        </xdr:cNvPr>
        <xdr:cNvSpPr>
          <a:spLocks noChangeArrowheads="1"/>
        </xdr:cNvSpPr>
      </xdr:nvSpPr>
      <xdr:spPr bwMode="auto">
        <a:xfrm>
          <a:off x="6610350" y="0"/>
          <a:ext cx="53340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puc.kcc.ks.gov/e-filing/e-express/"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printerSettings" Target="../printerSettings/printerSettings38.bin"/><Relationship Id="rId1" Type="http://schemas.openxmlformats.org/officeDocument/2006/relationships/hyperlink" Target="https://www.vantagepnt.com/wp-content/uploads/2022/02/attachment_e_reportable_revenue-fy-26_final.pdf." TargetMode="External"/></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8"/>
  <sheetViews>
    <sheetView showGridLines="0" tabSelected="1" topLeftCell="B1" zoomScaleNormal="100" workbookViewId="0">
      <selection activeCell="B22" sqref="B22"/>
    </sheetView>
  </sheetViews>
  <sheetFormatPr defaultColWidth="8.88671875" defaultRowHeight="13.2"/>
  <cols>
    <col min="1" max="1" width="8.44140625" style="328" customWidth="1"/>
    <col min="2" max="2" width="69.88671875" customWidth="1"/>
    <col min="3" max="3" width="38" customWidth="1"/>
    <col min="4" max="4" width="9.109375" style="328"/>
  </cols>
  <sheetData>
    <row r="1" spans="2:6">
      <c r="B1" s="753"/>
      <c r="C1" s="754"/>
    </row>
    <row r="2" spans="2:6">
      <c r="B2" s="753"/>
      <c r="C2" s="754"/>
    </row>
    <row r="3" spans="2:6">
      <c r="B3" s="753"/>
      <c r="C3" s="754"/>
    </row>
    <row r="4" spans="2:6">
      <c r="B4" s="753"/>
      <c r="C4" s="754"/>
      <c r="D4" s="782"/>
    </row>
    <row r="5" spans="2:6">
      <c r="B5" s="753"/>
      <c r="C5" s="754"/>
    </row>
    <row r="6" spans="2:6">
      <c r="B6" s="753"/>
      <c r="C6" s="754"/>
    </row>
    <row r="7" spans="2:6">
      <c r="B7" s="753"/>
      <c r="C7" s="754"/>
    </row>
    <row r="8" spans="2:6">
      <c r="B8" s="759"/>
      <c r="C8" s="760"/>
    </row>
    <row r="9" spans="2:6" ht="26.25" customHeight="1">
      <c r="B9" s="1118" t="s">
        <v>615</v>
      </c>
      <c r="C9" s="1119"/>
    </row>
    <row r="10" spans="2:6" ht="24.6">
      <c r="B10" s="515"/>
      <c r="C10" s="755"/>
    </row>
    <row r="11" spans="2:6" ht="21" customHeight="1">
      <c r="B11" s="1118" t="s">
        <v>179</v>
      </c>
      <c r="C11" s="1119"/>
    </row>
    <row r="12" spans="2:6" ht="22.5" customHeight="1">
      <c r="B12" s="1118" t="s">
        <v>1074</v>
      </c>
      <c r="C12" s="1119"/>
    </row>
    <row r="13" spans="2:6" ht="15.75" customHeight="1">
      <c r="B13" s="515"/>
      <c r="C13" s="407"/>
    </row>
    <row r="14" spans="2:6" ht="15">
      <c r="B14" s="1120" t="s">
        <v>1075</v>
      </c>
      <c r="C14" s="1121"/>
      <c r="F14" s="327"/>
    </row>
    <row r="15" spans="2:6" ht="12" customHeight="1">
      <c r="B15" s="515"/>
      <c r="C15" s="407"/>
      <c r="F15" s="327"/>
    </row>
    <row r="16" spans="2:6" ht="13.5" customHeight="1">
      <c r="B16" s="756"/>
      <c r="C16" s="757"/>
    </row>
    <row r="17" spans="2:3">
      <c r="B17" s="756"/>
      <c r="C17" s="757"/>
    </row>
    <row r="18" spans="2:3">
      <c r="B18" s="515"/>
      <c r="C18" s="407"/>
    </row>
    <row r="19" spans="2:3">
      <c r="B19" s="515"/>
      <c r="C19" s="407"/>
    </row>
    <row r="20" spans="2:3">
      <c r="B20" s="515"/>
      <c r="C20" s="407"/>
    </row>
    <row r="21" spans="2:3">
      <c r="B21" s="515"/>
      <c r="C21" s="407"/>
    </row>
    <row r="22" spans="2:3">
      <c r="B22" s="515"/>
      <c r="C22" s="407"/>
    </row>
    <row r="23" spans="2:3">
      <c r="B23" s="733" t="s">
        <v>180</v>
      </c>
      <c r="C23" s="734" t="s">
        <v>184</v>
      </c>
    </row>
    <row r="24" spans="2:3">
      <c r="B24" s="515"/>
      <c r="C24" s="407"/>
    </row>
    <row r="25" spans="2:3">
      <c r="B25" s="515"/>
      <c r="C25" s="407"/>
    </row>
    <row r="26" spans="2:3">
      <c r="B26" s="515"/>
      <c r="C26" s="407"/>
    </row>
    <row r="27" spans="2:3" ht="15" customHeight="1">
      <c r="B27" s="735" t="s">
        <v>182</v>
      </c>
      <c r="C27" s="407"/>
    </row>
    <row r="28" spans="2:3">
      <c r="B28" s="515"/>
      <c r="C28" s="407"/>
    </row>
    <row r="29" spans="2:3">
      <c r="B29" s="515"/>
      <c r="C29" s="531"/>
    </row>
    <row r="30" spans="2:3">
      <c r="B30" s="515"/>
      <c r="C30" s="484"/>
    </row>
    <row r="31" spans="2:3">
      <c r="B31" s="733" t="s">
        <v>186</v>
      </c>
      <c r="C31" s="734" t="s">
        <v>183</v>
      </c>
    </row>
    <row r="32" spans="2:3">
      <c r="B32" s="515"/>
      <c r="C32" s="407"/>
    </row>
    <row r="33" spans="2:3">
      <c r="B33" s="806"/>
      <c r="C33" s="407"/>
    </row>
    <row r="34" spans="2:3">
      <c r="B34" s="758" t="s">
        <v>276</v>
      </c>
      <c r="C34" s="484"/>
    </row>
    <row r="35" spans="2:3">
      <c r="B35" s="515"/>
      <c r="C35" s="407"/>
    </row>
    <row r="36" spans="2:3">
      <c r="B36" s="515"/>
      <c r="C36" s="407"/>
    </row>
    <row r="37" spans="2:3">
      <c r="B37" s="733" t="s">
        <v>187</v>
      </c>
      <c r="C37" s="716" t="s">
        <v>181</v>
      </c>
    </row>
    <row r="38" spans="2:3">
      <c r="B38" s="515"/>
      <c r="C38" s="484"/>
    </row>
    <row r="39" spans="2:3">
      <c r="B39" s="515"/>
      <c r="C39" s="407"/>
    </row>
    <row r="40" spans="2:3">
      <c r="B40" s="733" t="s">
        <v>185</v>
      </c>
      <c r="C40" s="407"/>
    </row>
    <row r="41" spans="2:3">
      <c r="B41" s="515"/>
      <c r="C41" s="407"/>
    </row>
    <row r="42" spans="2:3">
      <c r="B42" s="515"/>
      <c r="C42" s="407"/>
    </row>
    <row r="43" spans="2:3" ht="13.8" thickBot="1">
      <c r="B43" s="240" t="s">
        <v>201</v>
      </c>
      <c r="C43" s="943">
        <f>'18'!E43</f>
        <v>0</v>
      </c>
    </row>
    <row r="44" spans="2:3">
      <c r="B44" s="516" t="s">
        <v>199</v>
      </c>
      <c r="C44" s="926">
        <f>+'32'!E3</f>
        <v>0</v>
      </c>
    </row>
    <row r="45" spans="2:3">
      <c r="B45" s="515"/>
      <c r="C45" s="407"/>
    </row>
    <row r="46" spans="2:3">
      <c r="B46" s="515"/>
      <c r="C46" s="407"/>
    </row>
    <row r="47" spans="2:3">
      <c r="B47" s="515"/>
      <c r="C47" s="407"/>
    </row>
    <row r="48" spans="2:3">
      <c r="B48" s="517"/>
      <c r="C48" s="518"/>
    </row>
  </sheetData>
  <mergeCells count="4">
    <mergeCell ref="B9:C9"/>
    <mergeCell ref="B14:C14"/>
    <mergeCell ref="B12:C12"/>
    <mergeCell ref="B11:C11"/>
  </mergeCells>
  <phoneticPr fontId="11" type="noConversion"/>
  <printOptions horizontalCentered="1"/>
  <pageMargins left="0.5" right="0.5" top="1.19" bottom="0.5" header="0.5" footer="0.25"/>
  <pageSetup scale="88" orientation="landscape" r:id="rId1"/>
  <headerFooter alignWithMargins="0">
    <oddHeader>&amp;L&amp;12Annual Report of  &amp;R&amp;12Year Ending &amp;UDecember 31, 2024</oddHeader>
    <oddFooter>&amp;C&amp;12&amp;A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61"/>
  <sheetViews>
    <sheetView showGridLines="0" zoomScaleNormal="100" workbookViewId="0">
      <pane xSplit="1" ySplit="9" topLeftCell="B24" activePane="bottomRight" state="frozen"/>
      <selection pane="topRight" activeCell="B1" sqref="B1"/>
      <selection pane="bottomLeft" activeCell="A10" sqref="A10"/>
      <selection pane="bottomRight" activeCell="D41" sqref="D41"/>
    </sheetView>
  </sheetViews>
  <sheetFormatPr defaultColWidth="9.109375" defaultRowHeight="13.2"/>
  <cols>
    <col min="1" max="1" width="9.109375" style="329"/>
    <col min="2" max="2" width="7.6640625" style="3" customWidth="1"/>
    <col min="3" max="3" width="49.44140625" style="3" customWidth="1"/>
    <col min="4" max="4" width="13.6640625" style="3" customWidth="1"/>
    <col min="5" max="7" width="12.6640625" style="3" customWidth="1"/>
    <col min="8" max="8" width="6.6640625" style="329" customWidth="1"/>
    <col min="9" max="9" width="12.6640625" style="193" customWidth="1"/>
    <col min="10" max="10" width="12.44140625" style="836" customWidth="1"/>
    <col min="11" max="16384" width="9.109375" style="3"/>
  </cols>
  <sheetData>
    <row r="1" spans="1:10">
      <c r="J1" s="193"/>
    </row>
    <row r="2" spans="1:10" ht="16.649999999999999" customHeight="1">
      <c r="B2" s="1167" t="s">
        <v>720</v>
      </c>
      <c r="C2" s="1168"/>
      <c r="D2" s="1168"/>
      <c r="E2" s="1168"/>
      <c r="F2" s="1168"/>
      <c r="G2" s="1169"/>
      <c r="J2" s="193"/>
    </row>
    <row r="3" spans="1:10" s="182" customFormat="1" ht="27.15" customHeight="1">
      <c r="A3" s="354"/>
      <c r="B3" s="1277" t="s">
        <v>409</v>
      </c>
      <c r="C3" s="1278"/>
      <c r="D3" s="1278"/>
      <c r="E3" s="1278"/>
      <c r="F3" s="1278"/>
      <c r="G3" s="1279"/>
      <c r="H3" s="354"/>
      <c r="I3" s="269"/>
      <c r="J3" s="269"/>
    </row>
    <row r="4" spans="1:10" ht="13.5" customHeight="1">
      <c r="B4" s="51"/>
      <c r="C4" s="45"/>
      <c r="D4" s="51" t="s">
        <v>410</v>
      </c>
      <c r="E4" s="51"/>
      <c r="F4" s="51"/>
      <c r="G4" s="51"/>
      <c r="J4" s="193"/>
    </row>
    <row r="5" spans="1:10" ht="13.5" customHeight="1">
      <c r="B5" s="25"/>
      <c r="C5" s="1"/>
      <c r="D5" s="30" t="s">
        <v>160</v>
      </c>
      <c r="E5" s="30" t="s">
        <v>411</v>
      </c>
      <c r="F5" s="25"/>
      <c r="G5" s="25" t="s">
        <v>682</v>
      </c>
      <c r="I5" s="193" t="s">
        <v>75</v>
      </c>
      <c r="J5" s="193"/>
    </row>
    <row r="6" spans="1:10" ht="13.5" customHeight="1">
      <c r="B6" s="25"/>
      <c r="C6" s="1"/>
      <c r="D6" s="25" t="s">
        <v>333</v>
      </c>
      <c r="E6" s="1" t="s">
        <v>339</v>
      </c>
      <c r="F6" s="25" t="s">
        <v>682</v>
      </c>
      <c r="G6" s="25" t="s">
        <v>539</v>
      </c>
      <c r="J6" s="193"/>
    </row>
    <row r="7" spans="1:10" ht="13.5" customHeight="1">
      <c r="B7" s="25" t="s">
        <v>553</v>
      </c>
      <c r="C7" s="1"/>
      <c r="D7" s="30" t="s">
        <v>353</v>
      </c>
      <c r="E7" s="25" t="s">
        <v>353</v>
      </c>
      <c r="F7" s="25" t="s">
        <v>292</v>
      </c>
      <c r="G7" s="25" t="s">
        <v>601</v>
      </c>
      <c r="I7" s="192" t="s">
        <v>323</v>
      </c>
      <c r="J7" s="192" t="s">
        <v>292</v>
      </c>
    </row>
    <row r="8" spans="1:10" ht="13.5" customHeight="1">
      <c r="B8" s="25" t="s">
        <v>560</v>
      </c>
      <c r="C8" s="1"/>
      <c r="D8" s="25" t="s">
        <v>159</v>
      </c>
      <c r="E8" s="25" t="s">
        <v>159</v>
      </c>
      <c r="F8" s="25" t="s">
        <v>351</v>
      </c>
      <c r="G8" s="25" t="s">
        <v>559</v>
      </c>
      <c r="I8" s="219" t="s">
        <v>652</v>
      </c>
      <c r="J8" s="219" t="s">
        <v>155</v>
      </c>
    </row>
    <row r="9" spans="1:10" ht="13.5" customHeight="1">
      <c r="B9" s="27"/>
      <c r="C9" s="27" t="s">
        <v>603</v>
      </c>
      <c r="D9" s="27" t="s">
        <v>739</v>
      </c>
      <c r="E9" s="27" t="s">
        <v>740</v>
      </c>
      <c r="F9" s="27" t="s">
        <v>751</v>
      </c>
      <c r="G9" s="27" t="s">
        <v>758</v>
      </c>
      <c r="I9" s="192"/>
      <c r="J9" s="192"/>
    </row>
    <row r="10" spans="1:10" ht="13.5" customHeight="1">
      <c r="B10" s="25"/>
      <c r="C10" s="345" t="s">
        <v>606</v>
      </c>
      <c r="D10" s="20"/>
      <c r="E10" s="20"/>
      <c r="F10" s="20"/>
      <c r="G10" s="20"/>
      <c r="J10" s="193"/>
    </row>
    <row r="11" spans="1:10" ht="13.5" customHeight="1">
      <c r="B11" s="25"/>
      <c r="C11" s="345" t="s">
        <v>607</v>
      </c>
      <c r="D11" s="19"/>
      <c r="E11" s="19"/>
      <c r="F11" s="19"/>
      <c r="G11" s="19"/>
      <c r="J11" s="193"/>
    </row>
    <row r="12" spans="1:10" ht="13.5" customHeight="1">
      <c r="B12" s="25">
        <v>5000</v>
      </c>
      <c r="C12" s="6" t="s">
        <v>608</v>
      </c>
      <c r="D12" s="163">
        <f>'18'!F43</f>
        <v>0</v>
      </c>
      <c r="E12" s="163">
        <f>'18'!D43</f>
        <v>0</v>
      </c>
      <c r="F12" s="163"/>
      <c r="G12" s="163"/>
      <c r="J12" s="831"/>
    </row>
    <row r="13" spans="1:10" ht="13.5" customHeight="1">
      <c r="B13" s="25">
        <v>6000</v>
      </c>
      <c r="C13" s="6" t="s">
        <v>609</v>
      </c>
      <c r="D13" s="53">
        <f>+'23'!D48</f>
        <v>0</v>
      </c>
      <c r="E13" s="53">
        <f>'25'!D51</f>
        <v>0</v>
      </c>
      <c r="F13" s="53"/>
      <c r="G13" s="53"/>
      <c r="J13" s="831"/>
    </row>
    <row r="14" spans="1:10" ht="13.5" customHeight="1">
      <c r="B14" s="25">
        <v>7100</v>
      </c>
      <c r="C14" s="6" t="s">
        <v>610</v>
      </c>
      <c r="D14" s="53"/>
      <c r="E14" s="53"/>
      <c r="F14" s="53"/>
      <c r="G14" s="53"/>
      <c r="J14" s="832"/>
    </row>
    <row r="15" spans="1:10" ht="13.5" customHeight="1">
      <c r="B15" s="25">
        <v>7210</v>
      </c>
      <c r="C15" s="6" t="s">
        <v>611</v>
      </c>
      <c r="D15" s="53"/>
      <c r="E15" s="53"/>
      <c r="F15" s="53"/>
      <c r="G15" s="53"/>
      <c r="J15" s="832"/>
    </row>
    <row r="16" spans="1:10" ht="13.5" customHeight="1">
      <c r="B16" s="25">
        <v>7220</v>
      </c>
      <c r="C16" s="6" t="s">
        <v>612</v>
      </c>
      <c r="D16" s="53"/>
      <c r="E16" s="53"/>
      <c r="F16" s="53"/>
      <c r="G16" s="53"/>
      <c r="I16" s="194"/>
      <c r="J16" s="833"/>
    </row>
    <row r="17" spans="2:10" ht="13.5" customHeight="1">
      <c r="B17" s="25">
        <v>7230</v>
      </c>
      <c r="C17" s="6" t="s">
        <v>613</v>
      </c>
      <c r="D17" s="53"/>
      <c r="E17" s="53"/>
      <c r="F17" s="53"/>
      <c r="G17" s="53"/>
      <c r="I17" s="837"/>
      <c r="J17" s="833"/>
    </row>
    <row r="18" spans="2:10" ht="13.5" customHeight="1">
      <c r="B18" s="25">
        <v>7240</v>
      </c>
      <c r="C18" s="6" t="s">
        <v>614</v>
      </c>
      <c r="D18" s="53"/>
      <c r="E18" s="53"/>
      <c r="F18" s="53"/>
      <c r="G18" s="53"/>
      <c r="I18" s="838"/>
      <c r="J18" s="834"/>
    </row>
    <row r="19" spans="2:10" ht="13.5" customHeight="1">
      <c r="B19" s="25">
        <v>7250</v>
      </c>
      <c r="C19" s="6" t="s">
        <v>616</v>
      </c>
      <c r="D19" s="53"/>
      <c r="E19" s="53"/>
      <c r="F19" s="53"/>
      <c r="G19" s="53"/>
      <c r="I19" s="839"/>
      <c r="J19" s="833"/>
    </row>
    <row r="20" spans="2:10" ht="13.5" customHeight="1">
      <c r="B20" s="25">
        <v>7200</v>
      </c>
      <c r="C20" s="4" t="s">
        <v>722</v>
      </c>
      <c r="D20" s="53">
        <f>SUM(D15:D19)</f>
        <v>0</v>
      </c>
      <c r="E20" s="53">
        <f>SUM(E15:E19)</f>
        <v>0</v>
      </c>
      <c r="F20" s="53">
        <f>SUM(F15:F19)</f>
        <v>0</v>
      </c>
      <c r="G20" s="53">
        <f>SUM(G15:G19)</f>
        <v>0</v>
      </c>
      <c r="I20" s="839"/>
      <c r="J20" s="834"/>
    </row>
    <row r="21" spans="2:10" ht="13.5" customHeight="1">
      <c r="B21" s="25"/>
      <c r="D21" s="349"/>
      <c r="E21" s="349"/>
      <c r="F21" s="349"/>
      <c r="G21" s="349"/>
      <c r="I21" s="839"/>
      <c r="J21" s="835"/>
    </row>
    <row r="22" spans="2:10" ht="13.5" customHeight="1">
      <c r="B22" s="25" t="s">
        <v>617</v>
      </c>
      <c r="C22" s="6" t="s">
        <v>721</v>
      </c>
      <c r="D22" s="264">
        <f>+D12-D13+D14-D20</f>
        <v>0</v>
      </c>
      <c r="E22" s="265">
        <f>+E12-E13+E14-E20</f>
        <v>0</v>
      </c>
      <c r="F22" s="251">
        <f>+F12-F13+F14-F20</f>
        <v>0</v>
      </c>
      <c r="G22" s="264">
        <f>+G12-G13+G14-G20</f>
        <v>0</v>
      </c>
      <c r="I22" s="839"/>
      <c r="J22" s="835"/>
    </row>
    <row r="23" spans="2:10" ht="13.5" customHeight="1">
      <c r="B23" s="25"/>
      <c r="D23" s="54"/>
      <c r="E23" s="367"/>
      <c r="F23" s="368"/>
      <c r="G23" s="349"/>
      <c r="I23" s="839"/>
      <c r="J23" s="835"/>
    </row>
    <row r="24" spans="2:10" ht="13.5" customHeight="1">
      <c r="B24" s="25"/>
      <c r="C24" s="345" t="s">
        <v>869</v>
      </c>
      <c r="D24" s="55"/>
      <c r="E24" s="363"/>
      <c r="F24" s="369"/>
      <c r="G24" s="348"/>
      <c r="I24" s="839"/>
      <c r="J24" s="835"/>
    </row>
    <row r="25" spans="2:10" ht="13.5" customHeight="1">
      <c r="B25" s="25">
        <v>7310</v>
      </c>
      <c r="C25" s="6" t="s">
        <v>618</v>
      </c>
      <c r="D25" s="53"/>
      <c r="E25" s="53"/>
      <c r="F25" s="53"/>
      <c r="G25" s="53"/>
      <c r="I25" s="839"/>
      <c r="J25" s="835"/>
    </row>
    <row r="26" spans="2:10" ht="13.5" customHeight="1">
      <c r="B26" s="25">
        <v>7320</v>
      </c>
      <c r="C26" s="29" t="s">
        <v>723</v>
      </c>
      <c r="D26" s="55"/>
      <c r="E26" s="348"/>
      <c r="F26" s="348"/>
      <c r="G26" s="348"/>
      <c r="I26" s="839"/>
      <c r="J26" s="835"/>
    </row>
    <row r="27" spans="2:10" ht="13.5" customHeight="1">
      <c r="B27" s="25">
        <v>7330</v>
      </c>
      <c r="C27" s="6" t="s">
        <v>619</v>
      </c>
      <c r="D27" s="53"/>
      <c r="E27" s="53"/>
      <c r="F27" s="53"/>
      <c r="G27" s="53"/>
      <c r="I27" s="839"/>
      <c r="J27" s="835"/>
    </row>
    <row r="28" spans="2:10" ht="13.5" customHeight="1">
      <c r="B28" s="25">
        <v>7340</v>
      </c>
      <c r="C28" s="6" t="s">
        <v>620</v>
      </c>
      <c r="D28" s="53"/>
      <c r="E28" s="53"/>
      <c r="F28" s="53"/>
      <c r="G28" s="53"/>
      <c r="I28" s="839"/>
      <c r="J28" s="834"/>
    </row>
    <row r="29" spans="2:10" ht="13.5" customHeight="1">
      <c r="B29" s="25">
        <v>7350</v>
      </c>
      <c r="C29" s="6" t="s">
        <v>621</v>
      </c>
      <c r="D29" s="53"/>
      <c r="E29" s="53"/>
      <c r="F29" s="53"/>
      <c r="G29" s="53"/>
      <c r="I29" s="839"/>
      <c r="J29" s="835"/>
    </row>
    <row r="30" spans="2:10" ht="13.5" customHeight="1">
      <c r="B30" s="25">
        <v>7360</v>
      </c>
      <c r="C30" s="4" t="s">
        <v>870</v>
      </c>
      <c r="D30" s="53"/>
      <c r="E30" s="53"/>
      <c r="F30" s="53"/>
      <c r="G30" s="53"/>
      <c r="I30" s="839"/>
      <c r="J30" s="835"/>
    </row>
    <row r="31" spans="2:10" ht="13.5" customHeight="1">
      <c r="B31" s="25">
        <v>7370</v>
      </c>
      <c r="C31" s="6" t="s">
        <v>622</v>
      </c>
      <c r="D31" s="53"/>
      <c r="E31" s="53"/>
      <c r="F31" s="53"/>
      <c r="G31" s="53"/>
      <c r="I31" s="839"/>
      <c r="J31" s="834"/>
    </row>
    <row r="32" spans="2:10" ht="13.5" customHeight="1">
      <c r="B32" s="25"/>
      <c r="C32" s="6"/>
      <c r="D32" s="361"/>
      <c r="E32" s="361"/>
      <c r="F32" s="361"/>
      <c r="G32" s="361"/>
      <c r="I32" s="839"/>
      <c r="J32" s="835"/>
    </row>
    <row r="33" spans="2:10" ht="13.5" customHeight="1">
      <c r="B33" s="25">
        <v>7300</v>
      </c>
      <c r="C33" s="4" t="s">
        <v>871</v>
      </c>
      <c r="D33" s="163">
        <f>SUM(D25:D31)</f>
        <v>0</v>
      </c>
      <c r="E33" s="163">
        <f>SUM(E25:E31)</f>
        <v>0</v>
      </c>
      <c r="F33" s="163">
        <f>SUM(F25:F31)</f>
        <v>0</v>
      </c>
      <c r="G33" s="163">
        <f>SUM(G25:G31)</f>
        <v>0</v>
      </c>
      <c r="I33" s="839"/>
      <c r="J33" s="835"/>
    </row>
    <row r="34" spans="2:10" ht="13.5" customHeight="1">
      <c r="B34" s="25">
        <v>7400</v>
      </c>
      <c r="C34" s="4" t="s">
        <v>872</v>
      </c>
      <c r="D34" s="53"/>
      <c r="E34" s="53"/>
      <c r="F34" s="53"/>
      <c r="G34" s="53"/>
      <c r="I34" s="839"/>
      <c r="J34" s="835"/>
    </row>
    <row r="35" spans="2:10" ht="13.5" customHeight="1">
      <c r="B35" s="25"/>
      <c r="C35" s="29"/>
      <c r="D35" s="361"/>
      <c r="E35" s="361"/>
      <c r="F35" s="361"/>
      <c r="G35" s="361"/>
      <c r="I35" s="839"/>
      <c r="J35" s="835"/>
    </row>
    <row r="36" spans="2:10" ht="13.5" customHeight="1">
      <c r="B36" s="25"/>
      <c r="C36" s="6" t="s">
        <v>873</v>
      </c>
      <c r="D36" s="163">
        <f>D33-D34</f>
        <v>0</v>
      </c>
      <c r="E36" s="163">
        <f>+E33-E34</f>
        <v>0</v>
      </c>
      <c r="F36" s="163">
        <f>+F33-F34</f>
        <v>0</v>
      </c>
      <c r="G36" s="163">
        <f>+G33-G34</f>
        <v>0</v>
      </c>
      <c r="I36" s="839"/>
      <c r="J36" s="835"/>
    </row>
    <row r="37" spans="2:10" ht="13.5" customHeight="1">
      <c r="B37" s="25"/>
      <c r="C37" s="6"/>
      <c r="D37" s="371"/>
      <c r="E37" s="372"/>
      <c r="F37" s="374"/>
      <c r="G37" s="371"/>
      <c r="I37" s="839"/>
      <c r="J37" s="835"/>
    </row>
    <row r="38" spans="2:10" ht="13.5" customHeight="1">
      <c r="B38" s="25"/>
      <c r="C38" s="6" t="s">
        <v>724</v>
      </c>
      <c r="D38" s="163">
        <f>+D22+D36</f>
        <v>0</v>
      </c>
      <c r="E38" s="267">
        <f>+E22+E36</f>
        <v>0</v>
      </c>
      <c r="F38" s="268">
        <f>+F22+F36</f>
        <v>0</v>
      </c>
      <c r="G38" s="163">
        <f>+G22+G36</f>
        <v>0</v>
      </c>
      <c r="I38" s="839"/>
      <c r="J38" s="835"/>
    </row>
    <row r="39" spans="2:10" ht="13.5" customHeight="1">
      <c r="B39" s="25"/>
      <c r="D39" s="349"/>
      <c r="E39" s="367"/>
      <c r="F39" s="368"/>
      <c r="G39" s="349"/>
      <c r="I39" s="839"/>
      <c r="J39" s="835"/>
    </row>
    <row r="40" spans="2:10" ht="13.5" customHeight="1">
      <c r="B40" s="25"/>
      <c r="C40" s="345" t="s">
        <v>623</v>
      </c>
      <c r="D40" s="375"/>
      <c r="E40" s="376"/>
      <c r="F40" s="377"/>
      <c r="G40" s="375"/>
      <c r="I40" s="839"/>
      <c r="J40" s="835"/>
    </row>
    <row r="41" spans="2:10" ht="13.5" customHeight="1">
      <c r="B41" s="25">
        <v>7500</v>
      </c>
      <c r="C41" s="6" t="s">
        <v>725</v>
      </c>
      <c r="D41" s="53"/>
      <c r="E41" s="53"/>
      <c r="F41" s="53"/>
      <c r="G41" s="53"/>
      <c r="I41" s="839"/>
      <c r="J41" s="833"/>
    </row>
    <row r="42" spans="2:10" ht="13.5" customHeight="1">
      <c r="B42" s="25"/>
      <c r="D42" s="361"/>
      <c r="E42" s="361"/>
      <c r="F42" s="361"/>
      <c r="G42" s="361"/>
      <c r="I42" s="839"/>
      <c r="J42" s="835"/>
    </row>
    <row r="43" spans="2:10" ht="13.5" customHeight="1">
      <c r="B43" s="1058" t="s">
        <v>1052</v>
      </c>
      <c r="C43" s="783" t="s">
        <v>1042</v>
      </c>
      <c r="D43" s="56"/>
      <c r="E43" s="56"/>
      <c r="F43" s="56"/>
      <c r="G43" s="56"/>
      <c r="I43" s="839"/>
      <c r="J43" s="835"/>
    </row>
    <row r="44" spans="2:10" ht="13.5" customHeight="1">
      <c r="B44" s="1067" t="s">
        <v>1049</v>
      </c>
      <c r="C44" s="1060" t="s">
        <v>1053</v>
      </c>
      <c r="D44" s="361"/>
      <c r="E44" s="361"/>
      <c r="F44" s="361"/>
      <c r="G44" s="361"/>
      <c r="J44" s="831"/>
    </row>
    <row r="45" spans="2:10" ht="13.5" customHeight="1">
      <c r="B45" s="25"/>
      <c r="C45" s="37" t="s">
        <v>866</v>
      </c>
      <c r="D45" s="54"/>
      <c r="E45" s="54"/>
      <c r="F45" s="54"/>
      <c r="G45" s="54"/>
      <c r="J45" s="831"/>
    </row>
    <row r="46" spans="2:10" ht="13.5" customHeight="1">
      <c r="B46" s="25"/>
      <c r="C46" s="4" t="s">
        <v>726</v>
      </c>
      <c r="D46" s="264">
        <f>+D38-D41-D43</f>
        <v>0</v>
      </c>
      <c r="E46" s="264">
        <f>+E38-E41-E43</f>
        <v>0</v>
      </c>
      <c r="F46" s="264">
        <f>+F38-F41-F43</f>
        <v>0</v>
      </c>
      <c r="G46" s="264">
        <f>+G38-G41-G43</f>
        <v>0</v>
      </c>
      <c r="J46" s="831"/>
    </row>
    <row r="47" spans="2:10" ht="13.5" customHeight="1">
      <c r="B47" s="25"/>
      <c r="D47" s="361"/>
      <c r="E47" s="361"/>
      <c r="F47" s="361"/>
      <c r="G47" s="361"/>
      <c r="J47" s="831"/>
    </row>
    <row r="48" spans="2:10" ht="13.5" customHeight="1">
      <c r="B48" s="25">
        <v>7910</v>
      </c>
      <c r="C48" s="6" t="s">
        <v>624</v>
      </c>
      <c r="D48" s="53"/>
      <c r="E48" s="53"/>
      <c r="F48" s="53"/>
      <c r="G48" s="53"/>
      <c r="J48" s="831"/>
    </row>
    <row r="49" spans="2:10" ht="13.5" customHeight="1">
      <c r="B49" s="25"/>
      <c r="C49" s="6"/>
      <c r="D49" s="361"/>
      <c r="E49" s="361"/>
      <c r="F49" s="361"/>
      <c r="G49" s="361"/>
      <c r="J49" s="831"/>
    </row>
    <row r="50" spans="2:10" ht="13.5" customHeight="1">
      <c r="B50" s="25">
        <v>7990</v>
      </c>
      <c r="C50" s="4" t="s">
        <v>867</v>
      </c>
      <c r="D50" s="53"/>
      <c r="E50" s="53">
        <f>+D50</f>
        <v>0</v>
      </c>
      <c r="F50" s="53">
        <f>+E50</f>
        <v>0</v>
      </c>
      <c r="G50" s="53"/>
      <c r="J50" s="831"/>
    </row>
    <row r="51" spans="2:10" ht="13.5" customHeight="1">
      <c r="B51" s="25"/>
      <c r="D51" s="361"/>
      <c r="E51" s="361"/>
      <c r="F51" s="361"/>
      <c r="G51" s="361"/>
      <c r="J51" s="831"/>
    </row>
    <row r="52" spans="2:10" ht="13.5" customHeight="1">
      <c r="B52" s="25"/>
      <c r="C52" s="15" t="s">
        <v>79</v>
      </c>
      <c r="D52" s="54"/>
      <c r="E52" s="56"/>
      <c r="F52" s="56"/>
      <c r="G52" s="56"/>
      <c r="J52" s="831"/>
    </row>
    <row r="53" spans="2:10" ht="13.5" customHeight="1">
      <c r="B53" s="25"/>
      <c r="C53" s="6" t="s">
        <v>868</v>
      </c>
      <c r="D53" s="273">
        <f>+D46+D50</f>
        <v>0</v>
      </c>
      <c r="E53" s="273">
        <f>+E46+E50</f>
        <v>0</v>
      </c>
      <c r="F53" s="273">
        <f>+F46+F50</f>
        <v>0</v>
      </c>
      <c r="G53" s="273">
        <f>+G46+G50</f>
        <v>0</v>
      </c>
      <c r="J53" s="831"/>
    </row>
    <row r="54" spans="2:10" ht="13.5" customHeight="1">
      <c r="B54" s="25"/>
      <c r="C54" s="23" t="s">
        <v>727</v>
      </c>
      <c r="D54" s="87"/>
      <c r="E54" s="87"/>
      <c r="F54" s="87"/>
      <c r="G54" s="87"/>
      <c r="J54" s="193"/>
    </row>
    <row r="55" spans="2:10">
      <c r="B55" s="270"/>
      <c r="C55" s="258"/>
      <c r="D55" s="258"/>
      <c r="E55" s="258"/>
      <c r="F55" s="258"/>
      <c r="G55" s="271"/>
      <c r="J55" s="193"/>
    </row>
    <row r="56" spans="2:10" ht="52.65" customHeight="1">
      <c r="B56" s="266"/>
      <c r="C56" s="1275" t="s">
        <v>77</v>
      </c>
      <c r="D56" s="1236"/>
      <c r="E56" s="1236"/>
      <c r="F56" s="1236"/>
      <c r="G56" s="1276"/>
      <c r="J56" s="193"/>
    </row>
    <row r="57" spans="2:10" ht="16.649999999999999" customHeight="1">
      <c r="B57" s="63"/>
      <c r="C57" s="1260"/>
      <c r="D57" s="1260"/>
      <c r="E57" s="1260"/>
      <c r="F57" s="1260"/>
      <c r="G57" s="1261"/>
      <c r="J57" s="193"/>
    </row>
    <row r="58" spans="2:10" ht="27.75" customHeight="1">
      <c r="B58" s="1061" t="s">
        <v>1049</v>
      </c>
      <c r="C58" s="1283" t="s">
        <v>1044</v>
      </c>
      <c r="D58" s="1284"/>
      <c r="E58" s="1284"/>
      <c r="F58" s="1284"/>
      <c r="G58" s="1285"/>
      <c r="J58" s="193"/>
    </row>
    <row r="59" spans="2:10" ht="31.5" customHeight="1">
      <c r="B59" s="19"/>
      <c r="C59" s="1274"/>
      <c r="D59" s="1260"/>
      <c r="E59" s="1260"/>
      <c r="F59" s="1260"/>
      <c r="G59" s="1261"/>
      <c r="J59" s="193"/>
    </row>
    <row r="60" spans="2:10">
      <c r="B60" s="1062" t="s">
        <v>244</v>
      </c>
      <c r="C60" s="1280" t="s">
        <v>78</v>
      </c>
      <c r="D60" s="1281"/>
      <c r="E60" s="1281"/>
      <c r="F60" s="1281"/>
      <c r="G60" s="1282"/>
    </row>
    <row r="61" spans="2:10">
      <c r="B61" s="19"/>
      <c r="C61" s="1274"/>
      <c r="D61" s="1260"/>
      <c r="E61" s="1260"/>
      <c r="F61" s="1260"/>
      <c r="G61" s="1261"/>
    </row>
  </sheetData>
  <mergeCells count="8">
    <mergeCell ref="B2:G2"/>
    <mergeCell ref="C61:G61"/>
    <mergeCell ref="C56:G56"/>
    <mergeCell ref="C59:G59"/>
    <mergeCell ref="B3:G3"/>
    <mergeCell ref="C60:G60"/>
    <mergeCell ref="C58:G58"/>
    <mergeCell ref="C57:G57"/>
  </mergeCells>
  <phoneticPr fontId="0" type="noConversion"/>
  <printOptions horizontalCentered="1"/>
  <pageMargins left="0.5" right="0.5" top="1.19" bottom="0.5" header="0.5" footer="0.25"/>
  <pageSetup scale="79" orientation="portrait" r:id="rId1"/>
  <headerFooter alignWithMargins="0">
    <oddHeader>&amp;L&amp;12Annual Report of  &amp;UYour Telephone Company Name&amp;R&amp;12Year Ending &amp;UDecember 31, 2024</oddHeader>
    <oddFooter>&amp;C&amp;12&amp;A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62"/>
  <sheetViews>
    <sheetView showGridLines="0" zoomScaleNormal="100" workbookViewId="0">
      <pane xSplit="1" ySplit="4" topLeftCell="B5" activePane="bottomRight" state="frozen"/>
      <selection pane="topRight" activeCell="B1" sqref="B1"/>
      <selection pane="bottomLeft" activeCell="A5" sqref="A5"/>
      <selection pane="bottomRight" activeCell="J5" sqref="J5"/>
    </sheetView>
  </sheetViews>
  <sheetFormatPr defaultColWidth="9.109375" defaultRowHeight="13.2"/>
  <cols>
    <col min="1" max="1" width="9.109375" style="329"/>
    <col min="2" max="2" width="7.44140625" style="3" customWidth="1"/>
    <col min="3" max="3" width="30.6640625" style="3" customWidth="1"/>
    <col min="4" max="4" width="13.6640625" style="3" bestFit="1" customWidth="1"/>
    <col min="5" max="6" width="12.6640625" style="3" customWidth="1"/>
    <col min="7" max="8" width="13.6640625" style="3" bestFit="1" customWidth="1"/>
    <col min="9" max="9" width="7.109375" style="329" customWidth="1"/>
    <col min="10" max="10" width="16.44140625" style="202" customWidth="1"/>
    <col min="11" max="11" width="20.6640625" style="202" customWidth="1"/>
    <col min="12" max="12" width="12.6640625" style="3" customWidth="1"/>
    <col min="13" max="16384" width="9.109375" style="3"/>
  </cols>
  <sheetData>
    <row r="1" spans="2:11" ht="15.75" customHeight="1">
      <c r="B1" s="1167" t="s">
        <v>162</v>
      </c>
      <c r="C1" s="1168"/>
      <c r="D1" s="1168"/>
      <c r="E1" s="1168"/>
      <c r="F1" s="1168"/>
      <c r="G1" s="1168"/>
      <c r="H1" s="1169"/>
    </row>
    <row r="2" spans="2:11" ht="13.5" customHeight="1">
      <c r="B2" s="51"/>
      <c r="C2" s="70"/>
      <c r="D2" s="45" t="s">
        <v>552</v>
      </c>
      <c r="E2" s="51" t="s">
        <v>651</v>
      </c>
      <c r="F2" s="51" t="s">
        <v>652</v>
      </c>
      <c r="G2" s="45" t="s">
        <v>552</v>
      </c>
      <c r="H2" s="51" t="s">
        <v>339</v>
      </c>
      <c r="J2" s="203"/>
    </row>
    <row r="3" spans="2:11" ht="13.5" customHeight="1">
      <c r="B3" s="25" t="s">
        <v>553</v>
      </c>
      <c r="C3" s="26"/>
      <c r="D3" s="1" t="s">
        <v>283</v>
      </c>
      <c r="E3" s="30" t="s">
        <v>361</v>
      </c>
      <c r="F3" s="25" t="s">
        <v>164</v>
      </c>
      <c r="G3" s="1" t="s">
        <v>166</v>
      </c>
      <c r="H3" s="752" t="s">
        <v>338</v>
      </c>
      <c r="J3" s="217">
        <v>45657</v>
      </c>
    </row>
    <row r="4" spans="2:11" ht="13.5" customHeight="1">
      <c r="B4" s="25" t="s">
        <v>560</v>
      </c>
      <c r="C4" s="26" t="s">
        <v>554</v>
      </c>
      <c r="D4" s="1" t="s">
        <v>163</v>
      </c>
      <c r="E4" s="25" t="s">
        <v>653</v>
      </c>
      <c r="F4" s="25" t="s">
        <v>165</v>
      </c>
      <c r="G4" s="1" t="s">
        <v>163</v>
      </c>
      <c r="H4" s="30" t="s">
        <v>598</v>
      </c>
      <c r="J4" s="216" t="s">
        <v>652</v>
      </c>
      <c r="K4" s="214" t="s">
        <v>322</v>
      </c>
    </row>
    <row r="5" spans="2:11" ht="13.5" customHeight="1">
      <c r="B5" s="51"/>
      <c r="C5" s="379" t="s">
        <v>654</v>
      </c>
      <c r="D5" s="364"/>
      <c r="E5" s="364"/>
      <c r="F5" s="364"/>
      <c r="G5" s="364"/>
      <c r="H5" s="364"/>
    </row>
    <row r="6" spans="2:11" ht="13.5" customHeight="1">
      <c r="B6" s="25">
        <v>2111</v>
      </c>
      <c r="C6" s="72" t="s">
        <v>655</v>
      </c>
      <c r="D6" s="53"/>
      <c r="E6" s="53"/>
      <c r="F6" s="53">
        <v>0</v>
      </c>
      <c r="G6" s="53">
        <f>+D6+E6+F6</f>
        <v>0</v>
      </c>
      <c r="H6" s="76">
        <f>+G6+J6</f>
        <v>0</v>
      </c>
      <c r="J6" s="840"/>
      <c r="K6" s="841"/>
    </row>
    <row r="7" spans="2:11" ht="13.5" customHeight="1">
      <c r="B7" s="25">
        <v>2112</v>
      </c>
      <c r="C7" s="72" t="s">
        <v>656</v>
      </c>
      <c r="D7" s="53"/>
      <c r="E7" s="53"/>
      <c r="F7" s="53"/>
      <c r="G7" s="53">
        <f t="shared" ref="G7:G13" si="0">+D7+E7+F7</f>
        <v>0</v>
      </c>
      <c r="H7" s="76">
        <f>+G7+J7</f>
        <v>0</v>
      </c>
      <c r="J7" s="840"/>
      <c r="K7" s="842"/>
    </row>
    <row r="8" spans="2:11" ht="13.5" customHeight="1">
      <c r="B8" s="25">
        <v>2113</v>
      </c>
      <c r="C8" s="72" t="s">
        <v>657</v>
      </c>
      <c r="D8" s="53"/>
      <c r="E8" s="53"/>
      <c r="F8" s="53"/>
      <c r="G8" s="53">
        <f t="shared" si="0"/>
        <v>0</v>
      </c>
      <c r="H8" s="76">
        <f t="shared" ref="H8:H13" si="1">+G8+J8</f>
        <v>0</v>
      </c>
      <c r="J8" s="843"/>
      <c r="K8" s="844"/>
    </row>
    <row r="9" spans="2:11" ht="13.5" customHeight="1">
      <c r="B9" s="25">
        <v>2114</v>
      </c>
      <c r="C9" s="75" t="s">
        <v>354</v>
      </c>
      <c r="D9" s="53"/>
      <c r="E9" s="53"/>
      <c r="F9" s="53"/>
      <c r="G9" s="53">
        <f t="shared" si="0"/>
        <v>0</v>
      </c>
      <c r="H9" s="76">
        <f t="shared" si="1"/>
        <v>0</v>
      </c>
      <c r="J9" s="840"/>
      <c r="K9" s="842"/>
    </row>
    <row r="10" spans="2:11" ht="13.5" customHeight="1">
      <c r="B10" s="25">
        <v>2121</v>
      </c>
      <c r="C10" s="72" t="s">
        <v>658</v>
      </c>
      <c r="D10" s="53"/>
      <c r="E10" s="53"/>
      <c r="F10" s="53"/>
      <c r="G10" s="53">
        <f t="shared" si="0"/>
        <v>0</v>
      </c>
      <c r="H10" s="76">
        <f t="shared" si="1"/>
        <v>0</v>
      </c>
      <c r="J10" s="840"/>
      <c r="K10" s="844"/>
    </row>
    <row r="11" spans="2:11" ht="13.5" customHeight="1">
      <c r="B11" s="25">
        <v>2122</v>
      </c>
      <c r="C11" s="72" t="s">
        <v>659</v>
      </c>
      <c r="D11" s="53"/>
      <c r="E11" s="53"/>
      <c r="F11" s="53"/>
      <c r="G11" s="53">
        <f t="shared" si="0"/>
        <v>0</v>
      </c>
      <c r="H11" s="76">
        <f t="shared" si="1"/>
        <v>0</v>
      </c>
      <c r="J11" s="840"/>
      <c r="K11" s="842"/>
    </row>
    <row r="12" spans="2:11" ht="13.5" customHeight="1">
      <c r="B12" s="25">
        <v>2123</v>
      </c>
      <c r="C12" s="72" t="s">
        <v>660</v>
      </c>
      <c r="D12" s="53"/>
      <c r="E12" s="53"/>
      <c r="F12" s="53"/>
      <c r="G12" s="53">
        <f t="shared" si="0"/>
        <v>0</v>
      </c>
      <c r="H12" s="76">
        <f t="shared" si="1"/>
        <v>0</v>
      </c>
      <c r="J12" s="840"/>
      <c r="K12" s="842"/>
    </row>
    <row r="13" spans="2:11" ht="13.5" customHeight="1">
      <c r="B13" s="25">
        <v>2124</v>
      </c>
      <c r="C13" s="72" t="s">
        <v>661</v>
      </c>
      <c r="D13" s="53"/>
      <c r="E13" s="53"/>
      <c r="F13" s="53"/>
      <c r="G13" s="53">
        <f t="shared" si="0"/>
        <v>0</v>
      </c>
      <c r="H13" s="76">
        <f t="shared" si="1"/>
        <v>0</v>
      </c>
      <c r="J13" s="840"/>
      <c r="K13" s="842"/>
    </row>
    <row r="14" spans="2:11" ht="13.5" customHeight="1">
      <c r="B14" s="25">
        <v>2100</v>
      </c>
      <c r="C14" s="72" t="s">
        <v>355</v>
      </c>
      <c r="D14" s="163">
        <f>SUM(D6:D13)</f>
        <v>0</v>
      </c>
      <c r="E14" s="163">
        <f>SUM(E6:E13)</f>
        <v>0</v>
      </c>
      <c r="F14" s="163">
        <f>SUM(F6:F13)</f>
        <v>0</v>
      </c>
      <c r="G14" s="163">
        <f>SUM(G6:G13)</f>
        <v>0</v>
      </c>
      <c r="H14" s="163">
        <f>SUM(H6:H13)</f>
        <v>0</v>
      </c>
      <c r="J14" s="843"/>
      <c r="K14" s="844"/>
    </row>
    <row r="15" spans="2:11" ht="13.5" customHeight="1">
      <c r="B15" s="25"/>
      <c r="C15" s="380" t="s">
        <v>662</v>
      </c>
      <c r="D15" s="349"/>
      <c r="E15" s="349"/>
      <c r="F15" s="349"/>
      <c r="G15" s="349"/>
      <c r="H15" s="349"/>
      <c r="J15" s="843"/>
      <c r="K15" s="844"/>
    </row>
    <row r="16" spans="2:11" ht="13.5" customHeight="1">
      <c r="B16" s="25">
        <v>2211</v>
      </c>
      <c r="C16" s="72" t="s">
        <v>663</v>
      </c>
      <c r="D16" s="55"/>
      <c r="E16" s="55"/>
      <c r="F16" s="55"/>
      <c r="G16" s="55">
        <f t="shared" ref="G16:G21" si="2">+D16+E16+F16</f>
        <v>0</v>
      </c>
      <c r="H16" s="167">
        <f t="shared" ref="H16:H21" si="3">+G16+J16</f>
        <v>0</v>
      </c>
      <c r="J16" s="843"/>
      <c r="K16" s="844"/>
    </row>
    <row r="17" spans="2:11" ht="13.5" customHeight="1">
      <c r="B17" s="25">
        <v>2212</v>
      </c>
      <c r="C17" s="72" t="s">
        <v>664</v>
      </c>
      <c r="D17" s="53"/>
      <c r="E17" s="53"/>
      <c r="F17" s="53"/>
      <c r="G17" s="53">
        <f t="shared" si="2"/>
        <v>0</v>
      </c>
      <c r="H17" s="76">
        <f t="shared" si="3"/>
        <v>0</v>
      </c>
      <c r="J17" s="840"/>
      <c r="K17" s="845"/>
    </row>
    <row r="18" spans="2:11" ht="13.5" customHeight="1">
      <c r="B18" s="25">
        <v>2210</v>
      </c>
      <c r="C18" s="72" t="s">
        <v>356</v>
      </c>
      <c r="D18" s="163">
        <f>SUM(D16:D17)</f>
        <v>0</v>
      </c>
      <c r="E18" s="163">
        <f>SUM(E16:E17)</f>
        <v>0</v>
      </c>
      <c r="F18" s="163">
        <f>SUM(F16:F17)</f>
        <v>0</v>
      </c>
      <c r="G18" s="163">
        <f>SUM(G16:G17)</f>
        <v>0</v>
      </c>
      <c r="H18" s="163">
        <f>SUM(H16:H17)</f>
        <v>0</v>
      </c>
      <c r="J18" s="843"/>
      <c r="K18" s="844"/>
    </row>
    <row r="19" spans="2:11" ht="13.5" customHeight="1">
      <c r="B19" s="25">
        <v>2220</v>
      </c>
      <c r="C19" s="72" t="s">
        <v>665</v>
      </c>
      <c r="D19" s="53">
        <v>0</v>
      </c>
      <c r="E19" s="53"/>
      <c r="F19" s="53"/>
      <c r="G19" s="53">
        <f t="shared" si="2"/>
        <v>0</v>
      </c>
      <c r="H19" s="76">
        <f t="shared" si="3"/>
        <v>0</v>
      </c>
      <c r="J19" s="843"/>
      <c r="K19" s="844"/>
    </row>
    <row r="20" spans="2:11" ht="13.5" customHeight="1">
      <c r="B20" s="25">
        <v>2231</v>
      </c>
      <c r="C20" s="72" t="s">
        <v>730</v>
      </c>
      <c r="D20" s="53"/>
      <c r="E20" s="53"/>
      <c r="F20" s="53"/>
      <c r="G20" s="53">
        <f t="shared" si="2"/>
        <v>0</v>
      </c>
      <c r="H20" s="76">
        <f t="shared" si="3"/>
        <v>0</v>
      </c>
      <c r="J20" s="843"/>
      <c r="K20" s="844"/>
    </row>
    <row r="21" spans="2:11" ht="13.5" customHeight="1">
      <c r="B21" s="25">
        <v>2232</v>
      </c>
      <c r="C21" s="72" t="s">
        <v>729</v>
      </c>
      <c r="D21" s="53"/>
      <c r="E21" s="53"/>
      <c r="F21" s="53"/>
      <c r="G21" s="53">
        <f t="shared" si="2"/>
        <v>0</v>
      </c>
      <c r="H21" s="76">
        <f t="shared" si="3"/>
        <v>0</v>
      </c>
      <c r="J21" s="840"/>
      <c r="K21" s="845"/>
    </row>
    <row r="22" spans="2:11" ht="13.5" customHeight="1">
      <c r="B22" s="25">
        <v>2200</v>
      </c>
      <c r="C22" s="72" t="s">
        <v>715</v>
      </c>
      <c r="D22" s="163">
        <f>SUM(D18:D21)</f>
        <v>0</v>
      </c>
      <c r="E22" s="163">
        <f>SUM(E18:E21)</f>
        <v>0</v>
      </c>
      <c r="F22" s="163">
        <f>SUM(F18:F21)</f>
        <v>0</v>
      </c>
      <c r="G22" s="163">
        <f>SUM(G18:G21)</f>
        <v>0</v>
      </c>
      <c r="H22" s="163">
        <f>SUM(H18:H21)</f>
        <v>0</v>
      </c>
      <c r="J22" s="843"/>
      <c r="K22" s="842"/>
    </row>
    <row r="23" spans="2:11" ht="13.5" customHeight="1">
      <c r="B23" s="25"/>
      <c r="C23" s="381" t="s">
        <v>731</v>
      </c>
      <c r="D23" s="349"/>
      <c r="E23" s="349"/>
      <c r="F23" s="349"/>
      <c r="G23" s="349"/>
      <c r="H23" s="349"/>
      <c r="J23" s="843"/>
      <c r="K23" s="844"/>
    </row>
    <row r="24" spans="2:11" ht="13.5" customHeight="1">
      <c r="B24" s="25">
        <v>2311</v>
      </c>
      <c r="C24" s="72" t="s">
        <v>666</v>
      </c>
      <c r="D24" s="55"/>
      <c r="E24" s="55"/>
      <c r="F24" s="55"/>
      <c r="G24" s="55">
        <f>+D24+E24+F24</f>
        <v>0</v>
      </c>
      <c r="H24" s="167">
        <f>+G24+J24</f>
        <v>0</v>
      </c>
      <c r="J24" s="843"/>
      <c r="K24" s="841"/>
    </row>
    <row r="25" spans="2:11" ht="13.5" customHeight="1">
      <c r="B25" s="25">
        <v>2321</v>
      </c>
      <c r="C25" s="72" t="s">
        <v>732</v>
      </c>
      <c r="D25" s="53"/>
      <c r="E25" s="53"/>
      <c r="F25" s="53"/>
      <c r="G25" s="53">
        <f>+D25+E25+F25</f>
        <v>0</v>
      </c>
      <c r="H25" s="167">
        <f>+G25+J25</f>
        <v>0</v>
      </c>
      <c r="J25" s="840"/>
      <c r="K25" s="844"/>
    </row>
    <row r="26" spans="2:11" ht="13.5" customHeight="1">
      <c r="B26" s="25">
        <v>2341</v>
      </c>
      <c r="C26" s="75" t="s">
        <v>733</v>
      </c>
      <c r="D26" s="53"/>
      <c r="E26" s="53"/>
      <c r="F26" s="53"/>
      <c r="G26" s="53">
        <f>+D26+E26+F26</f>
        <v>0</v>
      </c>
      <c r="H26" s="167">
        <f>+G26+J26</f>
        <v>0</v>
      </c>
      <c r="J26" s="841"/>
      <c r="K26" s="844"/>
    </row>
    <row r="27" spans="2:11" ht="13.5" customHeight="1">
      <c r="B27" s="25">
        <v>2351</v>
      </c>
      <c r="C27" s="72" t="s">
        <v>668</v>
      </c>
      <c r="D27" s="53"/>
      <c r="E27" s="53">
        <v>0</v>
      </c>
      <c r="F27" s="53"/>
      <c r="G27" s="53">
        <f>+D27+E27+F27</f>
        <v>0</v>
      </c>
      <c r="H27" s="167">
        <f>+G27+J27</f>
        <v>0</v>
      </c>
      <c r="J27" s="840"/>
      <c r="K27" s="841"/>
    </row>
    <row r="28" spans="2:11" ht="13.5" customHeight="1">
      <c r="B28" s="25">
        <v>2362</v>
      </c>
      <c r="C28" s="72" t="s">
        <v>669</v>
      </c>
      <c r="D28" s="53"/>
      <c r="E28" s="53"/>
      <c r="F28" s="53"/>
      <c r="G28" s="53">
        <f>+D28+E28+F28</f>
        <v>0</v>
      </c>
      <c r="H28" s="167">
        <f>+G28+J28</f>
        <v>0</v>
      </c>
      <c r="J28" s="846"/>
      <c r="K28" s="844"/>
    </row>
    <row r="29" spans="2:11" ht="13.5" customHeight="1">
      <c r="B29" s="25">
        <v>2300</v>
      </c>
      <c r="C29" s="72" t="s">
        <v>358</v>
      </c>
      <c r="D29" s="163">
        <f>SUM(D24:D28)</f>
        <v>0</v>
      </c>
      <c r="E29" s="163">
        <f>SUM(E24:E28)</f>
        <v>0</v>
      </c>
      <c r="F29" s="163">
        <f>SUM(F24:F28)</f>
        <v>0</v>
      </c>
      <c r="G29" s="163">
        <f>SUM(G24:G28)</f>
        <v>0</v>
      </c>
      <c r="H29" s="163">
        <f>SUM(H24:H28)</f>
        <v>0</v>
      </c>
      <c r="J29" s="846"/>
      <c r="K29" s="844"/>
    </row>
    <row r="30" spans="2:11" ht="13.5" customHeight="1">
      <c r="B30" s="20"/>
      <c r="C30" s="380" t="s">
        <v>670</v>
      </c>
      <c r="D30" s="349"/>
      <c r="E30" s="349"/>
      <c r="F30" s="349"/>
      <c r="G30" s="349"/>
      <c r="H30" s="349"/>
      <c r="J30" s="846"/>
      <c r="K30" s="844"/>
    </row>
    <row r="31" spans="2:11" ht="13.5" customHeight="1">
      <c r="B31" s="25">
        <v>2411</v>
      </c>
      <c r="C31" s="72" t="s">
        <v>671</v>
      </c>
      <c r="D31" s="55"/>
      <c r="E31" s="55"/>
      <c r="F31" s="55"/>
      <c r="G31" s="55">
        <f t="shared" ref="G31:G38" si="4">+D31+E31+F31</f>
        <v>0</v>
      </c>
      <c r="H31" s="167">
        <f t="shared" ref="H31:H38" si="5">+G31+J31</f>
        <v>0</v>
      </c>
      <c r="J31" s="846"/>
      <c r="K31" s="844"/>
    </row>
    <row r="32" spans="2:11" ht="13.5" customHeight="1">
      <c r="B32" s="25">
        <v>2421</v>
      </c>
      <c r="C32" s="72" t="s">
        <v>667</v>
      </c>
      <c r="D32" s="53"/>
      <c r="E32" s="53"/>
      <c r="F32" s="53"/>
      <c r="G32" s="53">
        <f t="shared" si="4"/>
        <v>0</v>
      </c>
      <c r="H32" s="167">
        <f t="shared" si="5"/>
        <v>0</v>
      </c>
      <c r="J32" s="840"/>
      <c r="K32" s="841"/>
    </row>
    <row r="33" spans="2:11" ht="13.5" customHeight="1">
      <c r="B33" s="25">
        <v>2422</v>
      </c>
      <c r="C33" s="72" t="s">
        <v>672</v>
      </c>
      <c r="D33" s="53"/>
      <c r="E33" s="53"/>
      <c r="F33" s="53"/>
      <c r="G33" s="53">
        <f t="shared" si="4"/>
        <v>0</v>
      </c>
      <c r="H33" s="167">
        <f t="shared" si="5"/>
        <v>0</v>
      </c>
      <c r="J33" s="840"/>
      <c r="K33" s="841"/>
    </row>
    <row r="34" spans="2:11" ht="13.5" customHeight="1">
      <c r="B34" s="25">
        <v>2423</v>
      </c>
      <c r="C34" s="72" t="s">
        <v>673</v>
      </c>
      <c r="D34" s="53"/>
      <c r="E34" s="53"/>
      <c r="F34" s="53"/>
      <c r="G34" s="53">
        <f t="shared" si="4"/>
        <v>0</v>
      </c>
      <c r="H34" s="167">
        <f t="shared" si="5"/>
        <v>0</v>
      </c>
      <c r="J34" s="840"/>
      <c r="K34" s="845"/>
    </row>
    <row r="35" spans="2:11" ht="13.5" customHeight="1">
      <c r="B35" s="25">
        <v>2424</v>
      </c>
      <c r="C35" s="72" t="s">
        <v>674</v>
      </c>
      <c r="D35" s="53"/>
      <c r="E35" s="53"/>
      <c r="F35" s="53"/>
      <c r="G35" s="53">
        <f t="shared" si="4"/>
        <v>0</v>
      </c>
      <c r="H35" s="167">
        <f t="shared" si="5"/>
        <v>0</v>
      </c>
      <c r="J35" s="846"/>
      <c r="K35" s="844"/>
    </row>
    <row r="36" spans="2:11" ht="13.5" customHeight="1">
      <c r="B36" s="25">
        <v>2426</v>
      </c>
      <c r="C36" s="72" t="s">
        <v>675</v>
      </c>
      <c r="D36" s="53"/>
      <c r="E36" s="53"/>
      <c r="F36" s="53"/>
      <c r="G36" s="53">
        <f t="shared" si="4"/>
        <v>0</v>
      </c>
      <c r="H36" s="167">
        <f t="shared" si="5"/>
        <v>0</v>
      </c>
      <c r="J36" s="847"/>
    </row>
    <row r="37" spans="2:11" ht="13.5" customHeight="1">
      <c r="B37" s="25">
        <v>2431</v>
      </c>
      <c r="C37" s="72" t="s">
        <v>676</v>
      </c>
      <c r="D37" s="53"/>
      <c r="E37" s="53"/>
      <c r="F37" s="53"/>
      <c r="G37" s="53">
        <f t="shared" si="4"/>
        <v>0</v>
      </c>
      <c r="H37" s="167">
        <f t="shared" si="5"/>
        <v>0</v>
      </c>
      <c r="J37" s="847"/>
    </row>
    <row r="38" spans="2:11" ht="13.5" customHeight="1">
      <c r="B38" s="25">
        <v>2441</v>
      </c>
      <c r="C38" s="75" t="s">
        <v>734</v>
      </c>
      <c r="D38" s="53"/>
      <c r="E38" s="53"/>
      <c r="F38" s="53"/>
      <c r="G38" s="53">
        <f t="shared" si="4"/>
        <v>0</v>
      </c>
      <c r="H38" s="167">
        <f t="shared" si="5"/>
        <v>0</v>
      </c>
      <c r="J38" s="840"/>
      <c r="K38" s="841"/>
    </row>
    <row r="39" spans="2:11" ht="13.5" customHeight="1">
      <c r="B39" s="25">
        <v>2400</v>
      </c>
      <c r="C39" s="181" t="s">
        <v>359</v>
      </c>
      <c r="D39" s="163">
        <f>SUM(D31:D38)</f>
        <v>0</v>
      </c>
      <c r="E39" s="163">
        <f>SUM(E31:E38)</f>
        <v>0</v>
      </c>
      <c r="F39" s="163">
        <f>SUM(F31:F38)</f>
        <v>0</v>
      </c>
      <c r="G39" s="163">
        <f>SUM(G31:G38)</f>
        <v>0</v>
      </c>
      <c r="H39" s="163">
        <f>SUM(H31:H38)</f>
        <v>0</v>
      </c>
      <c r="J39" s="847"/>
    </row>
    <row r="40" spans="2:11" ht="13.5" customHeight="1">
      <c r="B40" s="20"/>
      <c r="C40" s="380" t="s">
        <v>677</v>
      </c>
      <c r="D40" s="349"/>
      <c r="E40" s="349"/>
      <c r="F40" s="349"/>
      <c r="G40" s="349"/>
      <c r="H40" s="349"/>
      <c r="J40" s="847"/>
    </row>
    <row r="41" spans="2:11" ht="13.5" customHeight="1">
      <c r="B41" s="25">
        <v>2681</v>
      </c>
      <c r="C41" s="72" t="s">
        <v>678</v>
      </c>
      <c r="D41" s="55"/>
      <c r="E41" s="55"/>
      <c r="F41" s="55"/>
      <c r="G41" s="55">
        <f>+D41+E41+F41</f>
        <v>0</v>
      </c>
      <c r="H41" s="167">
        <f>+G41+J41</f>
        <v>0</v>
      </c>
      <c r="J41" s="847"/>
    </row>
    <row r="42" spans="2:11" ht="13.5" customHeight="1">
      <c r="B42" s="25">
        <v>2682</v>
      </c>
      <c r="C42" s="72" t="s">
        <v>679</v>
      </c>
      <c r="D42" s="53"/>
      <c r="E42" s="53"/>
      <c r="F42" s="53"/>
      <c r="G42" s="53">
        <f>+D42+E42+F42</f>
        <v>0</v>
      </c>
      <c r="H42" s="167">
        <f>+G42+J42</f>
        <v>0</v>
      </c>
      <c r="J42" s="847"/>
    </row>
    <row r="43" spans="2:11" ht="13.5" customHeight="1">
      <c r="B43" s="25">
        <v>2680</v>
      </c>
      <c r="C43" s="72" t="s">
        <v>360</v>
      </c>
      <c r="D43" s="163">
        <f>SUM(D41:D42)</f>
        <v>0</v>
      </c>
      <c r="E43" s="163">
        <f>SUM(E41:E42)</f>
        <v>0</v>
      </c>
      <c r="F43" s="163">
        <f>SUM(F41:F42)</f>
        <v>0</v>
      </c>
      <c r="G43" s="163">
        <f>SUM(G41:G42)</f>
        <v>0</v>
      </c>
      <c r="H43" s="272">
        <f>+G43</f>
        <v>0</v>
      </c>
      <c r="J43" s="847"/>
    </row>
    <row r="44" spans="2:11" ht="13.5" customHeight="1">
      <c r="B44" s="25">
        <v>2690</v>
      </c>
      <c r="C44" s="72" t="s">
        <v>680</v>
      </c>
      <c r="D44" s="53"/>
      <c r="E44" s="53"/>
      <c r="F44" s="53"/>
      <c r="G44" s="53"/>
      <c r="H44" s="167">
        <f>+G44+J44</f>
        <v>0</v>
      </c>
      <c r="J44" s="847"/>
    </row>
    <row r="45" spans="2:11" ht="13.5" customHeight="1">
      <c r="B45" s="25">
        <v>2001</v>
      </c>
      <c r="C45" s="72" t="s">
        <v>681</v>
      </c>
      <c r="D45" s="273">
        <f>D14+D22+D29+D39+D43+D44</f>
        <v>0</v>
      </c>
      <c r="E45" s="273">
        <f>E14+E22+E29+E39+E43+E44</f>
        <v>0</v>
      </c>
      <c r="F45" s="273">
        <f>F14+F22+F29+F39+F43+F44</f>
        <v>0</v>
      </c>
      <c r="G45" s="273">
        <f>G14+G22+G29+G39+G43+G44</f>
        <v>0</v>
      </c>
      <c r="H45" s="163">
        <f>H14+H22+H29+H39+H43+H44</f>
        <v>0</v>
      </c>
      <c r="J45" s="847"/>
    </row>
    <row r="46" spans="2:11" ht="13.5" customHeight="1">
      <c r="B46" s="38">
        <v>2002</v>
      </c>
      <c r="C46" s="77" t="s">
        <v>735</v>
      </c>
      <c r="D46" s="14"/>
      <c r="E46" s="14"/>
      <c r="F46" s="14"/>
      <c r="G46" s="53"/>
      <c r="H46" s="167">
        <f>+G46+J46</f>
        <v>0</v>
      </c>
      <c r="J46" s="847"/>
    </row>
    <row r="47" spans="2:11" ht="13.5" customHeight="1">
      <c r="B47" s="38">
        <v>2003</v>
      </c>
      <c r="C47" s="77" t="s">
        <v>736</v>
      </c>
      <c r="D47" s="53"/>
      <c r="E47" s="53"/>
      <c r="F47" s="53"/>
      <c r="G47" s="53"/>
      <c r="H47" s="167">
        <f>+G47+J47</f>
        <v>0</v>
      </c>
      <c r="J47" s="847"/>
    </row>
    <row r="48" spans="2:11" ht="13.5" customHeight="1">
      <c r="B48" s="38">
        <v>2005</v>
      </c>
      <c r="C48" s="77" t="s">
        <v>737</v>
      </c>
      <c r="D48" s="53"/>
      <c r="E48" s="53"/>
      <c r="F48" s="53"/>
      <c r="G48" s="53">
        <f>+D48+E48+F48</f>
        <v>0</v>
      </c>
      <c r="H48" s="167">
        <f>+G48+J48</f>
        <v>0</v>
      </c>
      <c r="J48" s="840"/>
    </row>
    <row r="49" spans="2:10" ht="13.5" customHeight="1">
      <c r="B49" s="38">
        <v>2006</v>
      </c>
      <c r="C49" s="732" t="s">
        <v>865</v>
      </c>
      <c r="D49" s="53"/>
      <c r="E49" s="53"/>
      <c r="F49" s="53"/>
      <c r="G49" s="53">
        <f>+D49+E49+F49</f>
        <v>0</v>
      </c>
      <c r="H49" s="167">
        <f>+G49+J49</f>
        <v>0</v>
      </c>
      <c r="J49" s="847"/>
    </row>
    <row r="50" spans="2:10" ht="13.5" customHeight="1">
      <c r="B50" s="38">
        <v>2007</v>
      </c>
      <c r="C50" s="77" t="s">
        <v>551</v>
      </c>
      <c r="D50" s="53"/>
      <c r="E50" s="53"/>
      <c r="F50" s="53"/>
      <c r="G50" s="53">
        <f>+D50+E50+F50</f>
        <v>0</v>
      </c>
      <c r="H50" s="167">
        <f>+G50+J50</f>
        <v>0</v>
      </c>
    </row>
    <row r="51" spans="2:10" ht="13.5" customHeight="1">
      <c r="B51" s="39"/>
      <c r="C51" s="20"/>
      <c r="D51" s="383"/>
      <c r="E51" s="383"/>
      <c r="F51" s="383"/>
      <c r="G51" s="383"/>
      <c r="H51" s="383"/>
    </row>
    <row r="52" spans="2:10" ht="13.5" customHeight="1">
      <c r="B52" s="22"/>
      <c r="C52" s="382" t="s">
        <v>167</v>
      </c>
      <c r="D52" s="264">
        <f>SUM(D45:D50)</f>
        <v>0</v>
      </c>
      <c r="E52" s="264">
        <f>SUM(E45:E50)</f>
        <v>0</v>
      </c>
      <c r="F52" s="264">
        <f>SUM(F45:F50)</f>
        <v>0</v>
      </c>
      <c r="G52" s="264">
        <f>SUM(G45:G50)</f>
        <v>0</v>
      </c>
      <c r="H52" s="264">
        <f>SUM(H45:H50)</f>
        <v>0</v>
      </c>
    </row>
    <row r="53" spans="2:10" ht="13.5" customHeight="1"/>
    <row r="54" spans="2:10" ht="13.5" customHeight="1"/>
    <row r="55" spans="2:10" ht="13.5" customHeight="1"/>
    <row r="56" spans="2:10" ht="13.5" customHeight="1"/>
    <row r="57" spans="2:10" ht="13.5" customHeight="1"/>
    <row r="58" spans="2:10" ht="13.5" customHeight="1"/>
    <row r="59" spans="2:10" ht="13.5" customHeight="1"/>
    <row r="60" spans="2:10" ht="13.5" customHeight="1"/>
    <row r="61" spans="2:10" ht="13.5" customHeight="1"/>
    <row r="62" spans="2:10" ht="13.5" customHeight="1"/>
  </sheetData>
  <mergeCells count="1">
    <mergeCell ref="B1:H1"/>
  </mergeCells>
  <phoneticPr fontId="0" type="noConversion"/>
  <printOptions horizontalCentered="1"/>
  <pageMargins left="0.5" right="0.5" top="1.19" bottom="0.5" header="0.5" footer="0.25"/>
  <pageSetup scale="93" orientation="portrait" r:id="rId1"/>
  <headerFooter alignWithMargins="0">
    <oddHeader>&amp;L&amp;12Annual Report of  &amp;UYour Telephone Company Name&amp;R&amp;12Year Ending &amp;UDecember 31, 2024</oddHeader>
    <oddFooter>&amp;C&amp;12&amp;A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64"/>
  <sheetViews>
    <sheetView showGridLines="0" zoomScaleNormal="100" workbookViewId="0">
      <pane xSplit="1" ySplit="8" topLeftCell="B9" activePane="bottomRight" state="frozen"/>
      <selection pane="topRight" activeCell="B1" sqref="B1"/>
      <selection pane="bottomLeft" activeCell="A9" sqref="A9"/>
      <selection pane="bottomRight" activeCell="B9" sqref="B9"/>
    </sheetView>
  </sheetViews>
  <sheetFormatPr defaultColWidth="9.109375" defaultRowHeight="13.2"/>
  <cols>
    <col min="1" max="1" width="11.6640625" style="329" customWidth="1"/>
    <col min="2" max="2" width="8.6640625" style="3" customWidth="1"/>
    <col min="3" max="3" width="40.6640625" style="3" customWidth="1"/>
    <col min="4" max="4" width="19.33203125" style="3" customWidth="1"/>
    <col min="5" max="5" width="18.44140625" style="3" customWidth="1"/>
    <col min="6" max="6" width="20.6640625" style="3" customWidth="1"/>
    <col min="7" max="7" width="11.6640625" style="329" customWidth="1"/>
    <col min="8" max="16384" width="9.109375" style="3"/>
  </cols>
  <sheetData>
    <row r="1" spans="2:6">
      <c r="B1" s="23"/>
      <c r="C1" s="23"/>
      <c r="D1" s="23"/>
      <c r="E1" s="23"/>
      <c r="F1" s="23"/>
    </row>
    <row r="2" spans="2:6" ht="15" customHeight="1">
      <c r="B2" s="1262" t="s">
        <v>364</v>
      </c>
      <c r="C2" s="1263"/>
      <c r="D2" s="1263"/>
      <c r="E2" s="1263"/>
      <c r="F2" s="1264"/>
    </row>
    <row r="3" spans="2:6" ht="13.5" customHeight="1">
      <c r="B3" s="1289" t="s">
        <v>362</v>
      </c>
      <c r="C3" s="1290"/>
      <c r="D3" s="1290"/>
      <c r="E3" s="1290"/>
      <c r="F3" s="1291"/>
    </row>
    <row r="4" spans="2:6" ht="29.25" customHeight="1">
      <c r="B4" s="1256" t="s">
        <v>218</v>
      </c>
      <c r="C4" s="1287"/>
      <c r="D4" s="1287"/>
      <c r="E4" s="1287"/>
      <c r="F4" s="1288"/>
    </row>
    <row r="5" spans="2:6" ht="13.5" customHeight="1">
      <c r="B5" s="51"/>
      <c r="C5" s="70"/>
      <c r="D5" s="45" t="s">
        <v>339</v>
      </c>
      <c r="E5" s="63"/>
      <c r="F5" s="14"/>
    </row>
    <row r="6" spans="2:6" ht="13.5" customHeight="1">
      <c r="B6" s="25" t="s">
        <v>553</v>
      </c>
      <c r="C6" s="26"/>
      <c r="D6" s="1" t="s">
        <v>552</v>
      </c>
      <c r="E6" s="51" t="s">
        <v>292</v>
      </c>
      <c r="F6" s="51" t="s">
        <v>339</v>
      </c>
    </row>
    <row r="7" spans="2:6" ht="13.5" customHeight="1">
      <c r="B7" s="25" t="s">
        <v>560</v>
      </c>
      <c r="C7" s="26" t="s">
        <v>554</v>
      </c>
      <c r="D7" s="1" t="s">
        <v>598</v>
      </c>
      <c r="E7" s="25" t="s">
        <v>219</v>
      </c>
      <c r="F7" s="25" t="s">
        <v>13</v>
      </c>
    </row>
    <row r="8" spans="2:6" ht="13.5" customHeight="1">
      <c r="B8" s="27"/>
      <c r="C8" s="28" t="s">
        <v>739</v>
      </c>
      <c r="D8" s="200" t="s">
        <v>740</v>
      </c>
      <c r="E8" s="52" t="s">
        <v>746</v>
      </c>
      <c r="F8" s="748" t="s">
        <v>751</v>
      </c>
    </row>
    <row r="9" spans="2:6" ht="13.5" customHeight="1">
      <c r="B9" s="51"/>
      <c r="C9" s="379" t="s">
        <v>654</v>
      </c>
      <c r="D9" s="364"/>
      <c r="E9" s="364"/>
      <c r="F9" s="364"/>
    </row>
    <row r="10" spans="2:6" ht="13.5" customHeight="1">
      <c r="B10" s="25">
        <v>2111</v>
      </c>
      <c r="C10" s="72" t="s">
        <v>655</v>
      </c>
      <c r="D10" s="163">
        <f>+'8'!H6</f>
        <v>0</v>
      </c>
      <c r="E10" s="848"/>
      <c r="F10" s="76">
        <f>+D10*E10</f>
        <v>0</v>
      </c>
    </row>
    <row r="11" spans="2:6" ht="13.5" customHeight="1">
      <c r="B11" s="25">
        <v>2112</v>
      </c>
      <c r="C11" s="72" t="s">
        <v>656</v>
      </c>
      <c r="D11" s="53">
        <f>+'8'!H7</f>
        <v>0</v>
      </c>
      <c r="E11" s="848"/>
      <c r="F11" s="76">
        <f t="shared" ref="F11:F25" si="0">+D11*E11</f>
        <v>0</v>
      </c>
    </row>
    <row r="12" spans="2:6" ht="13.5" customHeight="1">
      <c r="B12" s="25">
        <v>2113</v>
      </c>
      <c r="C12" s="72" t="s">
        <v>657</v>
      </c>
      <c r="D12" s="53">
        <f>+'8'!H8</f>
        <v>0</v>
      </c>
      <c r="E12" s="848"/>
      <c r="F12" s="76">
        <f t="shared" si="0"/>
        <v>0</v>
      </c>
    </row>
    <row r="13" spans="2:6" ht="13.5" customHeight="1">
      <c r="B13" s="25">
        <v>2114</v>
      </c>
      <c r="C13" s="75" t="s">
        <v>354</v>
      </c>
      <c r="D13" s="53">
        <f>+'8'!H9</f>
        <v>0</v>
      </c>
      <c r="E13" s="848"/>
      <c r="F13" s="76">
        <f t="shared" si="0"/>
        <v>0</v>
      </c>
    </row>
    <row r="14" spans="2:6" ht="13.5" customHeight="1">
      <c r="B14" s="25">
        <v>2121</v>
      </c>
      <c r="C14" s="72" t="s">
        <v>658</v>
      </c>
      <c r="D14" s="53">
        <f>+'8'!H10</f>
        <v>0</v>
      </c>
      <c r="E14" s="848"/>
      <c r="F14" s="76">
        <f t="shared" si="0"/>
        <v>0</v>
      </c>
    </row>
    <row r="15" spans="2:6" ht="13.5" customHeight="1">
      <c r="B15" s="25">
        <v>2122</v>
      </c>
      <c r="C15" s="72" t="s">
        <v>659</v>
      </c>
      <c r="D15" s="53">
        <f>+'8'!H11</f>
        <v>0</v>
      </c>
      <c r="E15" s="848"/>
      <c r="F15" s="76">
        <f t="shared" si="0"/>
        <v>0</v>
      </c>
    </row>
    <row r="16" spans="2:6" ht="13.5" customHeight="1">
      <c r="B16" s="25">
        <v>2123</v>
      </c>
      <c r="C16" s="72" t="s">
        <v>660</v>
      </c>
      <c r="D16" s="53">
        <f>+'8'!H12</f>
        <v>0</v>
      </c>
      <c r="E16" s="848"/>
      <c r="F16" s="76">
        <f t="shared" si="0"/>
        <v>0</v>
      </c>
    </row>
    <row r="17" spans="2:6" ht="13.5" customHeight="1">
      <c r="B17" s="25">
        <v>2124</v>
      </c>
      <c r="C17" s="72" t="s">
        <v>661</v>
      </c>
      <c r="D17" s="53">
        <f>+'8'!H13</f>
        <v>0</v>
      </c>
      <c r="E17" s="848"/>
      <c r="F17" s="76">
        <f t="shared" si="0"/>
        <v>0</v>
      </c>
    </row>
    <row r="18" spans="2:6" ht="13.5" customHeight="1">
      <c r="B18" s="25">
        <v>2110</v>
      </c>
      <c r="C18" s="72" t="s">
        <v>355</v>
      </c>
      <c r="D18" s="163">
        <f>SUM(D10:D17)</f>
        <v>0</v>
      </c>
      <c r="E18" s="189"/>
      <c r="F18" s="163">
        <f>SUM(F10:F17)</f>
        <v>0</v>
      </c>
    </row>
    <row r="19" spans="2:6" ht="13.5" customHeight="1">
      <c r="B19" s="25"/>
      <c r="C19" s="380" t="s">
        <v>662</v>
      </c>
      <c r="D19" s="349"/>
      <c r="E19" s="385"/>
      <c r="F19" s="349"/>
    </row>
    <row r="20" spans="2:6" ht="13.5" customHeight="1">
      <c r="B20" s="25">
        <v>2211</v>
      </c>
      <c r="C20" s="72" t="s">
        <v>663</v>
      </c>
      <c r="D20" s="55">
        <f>'8'!H16</f>
        <v>0</v>
      </c>
      <c r="E20" s="190"/>
      <c r="F20" s="167">
        <f t="shared" si="0"/>
        <v>0</v>
      </c>
    </row>
    <row r="21" spans="2:6" ht="13.5" customHeight="1">
      <c r="B21" s="25">
        <v>2212</v>
      </c>
      <c r="C21" s="72" t="s">
        <v>664</v>
      </c>
      <c r="D21" s="55">
        <f>'8'!H17</f>
        <v>0</v>
      </c>
      <c r="E21" s="848"/>
      <c r="F21" s="76">
        <f t="shared" si="0"/>
        <v>0</v>
      </c>
    </row>
    <row r="22" spans="2:6" ht="13.5" customHeight="1">
      <c r="B22" s="25">
        <v>2210</v>
      </c>
      <c r="C22" s="72" t="s">
        <v>356</v>
      </c>
      <c r="D22" s="55">
        <f>'8'!H18</f>
        <v>0</v>
      </c>
      <c r="E22" s="189"/>
      <c r="F22" s="53">
        <f>SUM(F20:F21)</f>
        <v>0</v>
      </c>
    </row>
    <row r="23" spans="2:6" ht="13.5" customHeight="1">
      <c r="B23" s="25">
        <v>2220</v>
      </c>
      <c r="C23" s="72" t="s">
        <v>665</v>
      </c>
      <c r="D23" s="55">
        <f>'8'!H19</f>
        <v>0</v>
      </c>
      <c r="E23" s="189"/>
      <c r="F23" s="76">
        <f t="shared" si="0"/>
        <v>0</v>
      </c>
    </row>
    <row r="24" spans="2:6" ht="13.5" customHeight="1">
      <c r="B24" s="25">
        <v>2231</v>
      </c>
      <c r="C24" s="72" t="s">
        <v>730</v>
      </c>
      <c r="D24" s="55">
        <f>'8'!H20</f>
        <v>0</v>
      </c>
      <c r="E24" s="848"/>
      <c r="F24" s="76">
        <f t="shared" si="0"/>
        <v>0</v>
      </c>
    </row>
    <row r="25" spans="2:6" ht="13.5" customHeight="1">
      <c r="B25" s="25">
        <v>2232</v>
      </c>
      <c r="C25" s="72" t="s">
        <v>729</v>
      </c>
      <c r="D25" s="55">
        <f>'8'!H21</f>
        <v>0</v>
      </c>
      <c r="E25" s="848"/>
      <c r="F25" s="76">
        <f t="shared" si="0"/>
        <v>0</v>
      </c>
    </row>
    <row r="26" spans="2:6" ht="13.5" customHeight="1">
      <c r="B26" s="25">
        <v>2230</v>
      </c>
      <c r="C26" s="75" t="s">
        <v>174</v>
      </c>
      <c r="D26" s="53">
        <f>SUM(D22:D25)</f>
        <v>0</v>
      </c>
      <c r="E26" s="848"/>
      <c r="F26" s="53">
        <f>SUM(F22:F25)</f>
        <v>0</v>
      </c>
    </row>
    <row r="27" spans="2:6" ht="13.5" customHeight="1">
      <c r="B27" s="25"/>
      <c r="C27" s="381" t="s">
        <v>731</v>
      </c>
      <c r="D27" s="349"/>
      <c r="E27" s="385"/>
      <c r="F27" s="349"/>
    </row>
    <row r="28" spans="2:6" ht="13.5" customHeight="1">
      <c r="B28" s="25">
        <v>2311</v>
      </c>
      <c r="C28" s="72" t="s">
        <v>666</v>
      </c>
      <c r="D28" s="55">
        <f>+'8'!H24</f>
        <v>0</v>
      </c>
      <c r="E28" s="190"/>
      <c r="F28" s="167">
        <f>+D28*E28</f>
        <v>0</v>
      </c>
    </row>
    <row r="29" spans="2:6" ht="13.5" customHeight="1">
      <c r="B29" s="25">
        <v>2321</v>
      </c>
      <c r="C29" s="72" t="s">
        <v>732</v>
      </c>
      <c r="D29" s="55">
        <f>+'8'!H25</f>
        <v>0</v>
      </c>
      <c r="E29" s="189"/>
      <c r="F29" s="76">
        <f>+D29*E29</f>
        <v>0</v>
      </c>
    </row>
    <row r="30" spans="2:6" ht="13.5" customHeight="1">
      <c r="B30" s="25">
        <v>2341</v>
      </c>
      <c r="C30" s="75" t="s">
        <v>172</v>
      </c>
      <c r="D30" s="55">
        <f>+'8'!H26</f>
        <v>0</v>
      </c>
      <c r="E30" s="189"/>
      <c r="F30" s="76">
        <f>+D30*E30</f>
        <v>0</v>
      </c>
    </row>
    <row r="31" spans="2:6" ht="13.5" customHeight="1">
      <c r="B31" s="25">
        <v>2351</v>
      </c>
      <c r="C31" s="75" t="s">
        <v>173</v>
      </c>
      <c r="D31" s="55">
        <f>+'8'!H27</f>
        <v>0</v>
      </c>
      <c r="E31" s="189"/>
      <c r="F31" s="76">
        <f>+D31*E31</f>
        <v>0</v>
      </c>
    </row>
    <row r="32" spans="2:6" ht="13.5" customHeight="1">
      <c r="B32" s="25">
        <v>2362</v>
      </c>
      <c r="C32" s="72" t="s">
        <v>669</v>
      </c>
      <c r="D32" s="55">
        <f>+'8'!H28</f>
        <v>0</v>
      </c>
      <c r="E32" s="189"/>
      <c r="F32" s="76">
        <f>+D32*E32</f>
        <v>0</v>
      </c>
    </row>
    <row r="33" spans="2:6" ht="13.5" customHeight="1">
      <c r="B33" s="25">
        <v>2310</v>
      </c>
      <c r="C33" s="75" t="s">
        <v>171</v>
      </c>
      <c r="D33" s="53">
        <f>SUM(D28:D32)</f>
        <v>0</v>
      </c>
      <c r="E33" s="189"/>
      <c r="F33" s="53">
        <f>SUM(F28:F32)</f>
        <v>0</v>
      </c>
    </row>
    <row r="34" spans="2:6" ht="13.5" customHeight="1">
      <c r="B34" s="20"/>
      <c r="C34" s="380" t="s">
        <v>670</v>
      </c>
      <c r="D34" s="349"/>
      <c r="E34" s="385"/>
      <c r="F34" s="349"/>
    </row>
    <row r="35" spans="2:6" ht="13.5" customHeight="1">
      <c r="B35" s="25">
        <v>2411</v>
      </c>
      <c r="C35" s="72" t="s">
        <v>671</v>
      </c>
      <c r="D35" s="55">
        <f>+'8'!H31</f>
        <v>0</v>
      </c>
      <c r="E35" s="848"/>
      <c r="F35" s="167">
        <f t="shared" ref="F35:F42" si="1">+D35*E35</f>
        <v>0</v>
      </c>
    </row>
    <row r="36" spans="2:6" ht="13.5" customHeight="1">
      <c r="B36" s="25">
        <v>2421</v>
      </c>
      <c r="C36" s="72" t="s">
        <v>667</v>
      </c>
      <c r="D36" s="55">
        <f>+'8'!H32</f>
        <v>0</v>
      </c>
      <c r="E36" s="848"/>
      <c r="F36" s="76">
        <f t="shared" si="1"/>
        <v>0</v>
      </c>
    </row>
    <row r="37" spans="2:6" ht="13.5" customHeight="1">
      <c r="B37" s="25">
        <v>2422</v>
      </c>
      <c r="C37" s="72" t="s">
        <v>672</v>
      </c>
      <c r="D37" s="55">
        <f>+'8'!H33</f>
        <v>0</v>
      </c>
      <c r="E37" s="848"/>
      <c r="F37" s="76">
        <f t="shared" si="1"/>
        <v>0</v>
      </c>
    </row>
    <row r="38" spans="2:6" ht="13.5" customHeight="1">
      <c r="B38" s="25">
        <v>2423</v>
      </c>
      <c r="C38" s="72" t="s">
        <v>673</v>
      </c>
      <c r="D38" s="55">
        <f>+'8'!H34</f>
        <v>0</v>
      </c>
      <c r="E38" s="848"/>
      <c r="F38" s="76">
        <f t="shared" si="1"/>
        <v>0</v>
      </c>
    </row>
    <row r="39" spans="2:6" ht="13.5" customHeight="1">
      <c r="B39" s="25">
        <v>2424</v>
      </c>
      <c r="C39" s="72" t="s">
        <v>674</v>
      </c>
      <c r="D39" s="55">
        <f>+'8'!H35</f>
        <v>0</v>
      </c>
      <c r="E39" s="848"/>
      <c r="F39" s="76">
        <f t="shared" si="1"/>
        <v>0</v>
      </c>
    </row>
    <row r="40" spans="2:6" ht="13.5" customHeight="1">
      <c r="B40" s="25">
        <v>2426</v>
      </c>
      <c r="C40" s="72" t="s">
        <v>675</v>
      </c>
      <c r="D40" s="55">
        <f>+'8'!H36</f>
        <v>0</v>
      </c>
      <c r="E40" s="848"/>
      <c r="F40" s="76">
        <f t="shared" si="1"/>
        <v>0</v>
      </c>
    </row>
    <row r="41" spans="2:6" ht="13.5" customHeight="1">
      <c r="B41" s="25">
        <v>2431</v>
      </c>
      <c r="C41" s="72" t="s">
        <v>676</v>
      </c>
      <c r="D41" s="55">
        <f>+'8'!H37</f>
        <v>0</v>
      </c>
      <c r="E41" s="848"/>
      <c r="F41" s="76">
        <f t="shared" si="1"/>
        <v>0</v>
      </c>
    </row>
    <row r="42" spans="2:6" ht="13.5" customHeight="1">
      <c r="B42" s="25">
        <v>2441</v>
      </c>
      <c r="C42" s="75" t="s">
        <v>734</v>
      </c>
      <c r="D42" s="55">
        <f>+'8'!H38</f>
        <v>0</v>
      </c>
      <c r="E42" s="848"/>
      <c r="F42" s="76">
        <f t="shared" si="1"/>
        <v>0</v>
      </c>
    </row>
    <row r="43" spans="2:6" ht="13.5" customHeight="1">
      <c r="B43" s="25">
        <v>2410</v>
      </c>
      <c r="C43" s="75" t="s">
        <v>170</v>
      </c>
      <c r="D43" s="53">
        <f>SUM(D35:D42)</f>
        <v>0</v>
      </c>
      <c r="E43" s="189"/>
      <c r="F43" s="53">
        <f>SUM(F35:F42)</f>
        <v>0</v>
      </c>
    </row>
    <row r="44" spans="2:6" ht="13.5" customHeight="1">
      <c r="B44" s="20"/>
      <c r="C44" s="380" t="s">
        <v>677</v>
      </c>
      <c r="D44" s="349"/>
      <c r="E44" s="385"/>
      <c r="F44" s="349"/>
    </row>
    <row r="45" spans="2:6" ht="13.5" customHeight="1">
      <c r="B45" s="25">
        <v>2681</v>
      </c>
      <c r="C45" s="72" t="s">
        <v>678</v>
      </c>
      <c r="D45" s="55">
        <f>+'8'!H41</f>
        <v>0</v>
      </c>
      <c r="E45" s="190"/>
      <c r="F45" s="167">
        <f t="shared" ref="F45:F54" si="2">+D45*E45</f>
        <v>0</v>
      </c>
    </row>
    <row r="46" spans="2:6" ht="13.5" customHeight="1">
      <c r="B46" s="25">
        <v>2682</v>
      </c>
      <c r="C46" s="72" t="s">
        <v>679</v>
      </c>
      <c r="D46" s="55">
        <f>+'8'!H42</f>
        <v>0</v>
      </c>
      <c r="E46" s="189"/>
      <c r="F46" s="76">
        <f>+D46*E46</f>
        <v>0</v>
      </c>
    </row>
    <row r="47" spans="2:6" ht="13.5" customHeight="1">
      <c r="B47" s="25">
        <v>2680</v>
      </c>
      <c r="C47" s="72" t="s">
        <v>360</v>
      </c>
      <c r="D47" s="53">
        <f>D45+D46</f>
        <v>0</v>
      </c>
      <c r="E47" s="189"/>
      <c r="F47" s="53">
        <f>SUM(F45:F46)</f>
        <v>0</v>
      </c>
    </row>
    <row r="48" spans="2:6" ht="13.5" customHeight="1">
      <c r="B48" s="25">
        <v>2690</v>
      </c>
      <c r="C48" s="72" t="s">
        <v>680</v>
      </c>
      <c r="D48" s="53">
        <f>+'8'!H44</f>
        <v>0</v>
      </c>
      <c r="E48" s="189"/>
      <c r="F48" s="76">
        <f t="shared" si="2"/>
        <v>0</v>
      </c>
    </row>
    <row r="49" spans="2:8" ht="13.5" customHeight="1">
      <c r="B49" s="25">
        <v>2001</v>
      </c>
      <c r="C49" s="72" t="s">
        <v>681</v>
      </c>
      <c r="D49" s="53">
        <f>D18+D26+D33+D43+D47+D48</f>
        <v>0</v>
      </c>
      <c r="E49" s="580"/>
      <c r="F49" s="53">
        <f>F18+F26+F33+F43+F47+F48</f>
        <v>0</v>
      </c>
    </row>
    <row r="50" spans="2:8" ht="13.5" customHeight="1">
      <c r="B50" s="38">
        <v>2002</v>
      </c>
      <c r="C50" s="77" t="s">
        <v>735</v>
      </c>
      <c r="D50" s="53">
        <f>+'8'!H46</f>
        <v>0</v>
      </c>
      <c r="E50" s="189"/>
      <c r="F50" s="76">
        <f t="shared" si="2"/>
        <v>0</v>
      </c>
    </row>
    <row r="51" spans="2:8" ht="13.5" customHeight="1">
      <c r="B51" s="38">
        <v>2003</v>
      </c>
      <c r="C51" s="77" t="s">
        <v>168</v>
      </c>
      <c r="D51" s="53">
        <f>+'8'!H47</f>
        <v>0</v>
      </c>
      <c r="E51" s="848"/>
      <c r="F51" s="76">
        <f t="shared" si="2"/>
        <v>0</v>
      </c>
    </row>
    <row r="52" spans="2:8" ht="13.5" customHeight="1">
      <c r="B52" s="38">
        <v>2005</v>
      </c>
      <c r="C52" s="77" t="s">
        <v>169</v>
      </c>
      <c r="D52" s="53">
        <f>+'8'!H48</f>
        <v>0</v>
      </c>
      <c r="E52" s="189"/>
      <c r="F52" s="76">
        <f t="shared" si="2"/>
        <v>0</v>
      </c>
    </row>
    <row r="53" spans="2:8" ht="13.5" customHeight="1">
      <c r="B53" s="38">
        <v>2006</v>
      </c>
      <c r="C53" s="732" t="s">
        <v>865</v>
      </c>
      <c r="D53" s="53">
        <f>+'8'!H49</f>
        <v>0</v>
      </c>
      <c r="E53" s="189"/>
      <c r="F53" s="76">
        <f t="shared" si="2"/>
        <v>0</v>
      </c>
    </row>
    <row r="54" spans="2:8" ht="13.5" customHeight="1">
      <c r="B54" s="38">
        <v>2007</v>
      </c>
      <c r="C54" s="77" t="s">
        <v>551</v>
      </c>
      <c r="D54" s="53">
        <f>+'8'!H50</f>
        <v>0</v>
      </c>
      <c r="E54" s="189"/>
      <c r="F54" s="76">
        <f t="shared" si="2"/>
        <v>0</v>
      </c>
    </row>
    <row r="55" spans="2:8" ht="13.5" customHeight="1">
      <c r="B55" s="22"/>
      <c r="C55" s="46" t="s">
        <v>683</v>
      </c>
      <c r="D55" s="78">
        <f>SUM(D49:D54)</f>
        <v>0</v>
      </c>
      <c r="E55" s="190"/>
      <c r="F55" s="78">
        <f>SUM(F49:F54)</f>
        <v>0</v>
      </c>
    </row>
    <row r="56" spans="2:8" ht="42.75" customHeight="1">
      <c r="B56" s="386"/>
      <c r="C56" s="1286" t="s">
        <v>1014</v>
      </c>
      <c r="D56" s="1287"/>
      <c r="E56" s="1287"/>
      <c r="F56" s="1288"/>
      <c r="H56" s="224"/>
    </row>
    <row r="57" spans="2:8" ht="13.5" customHeight="1"/>
    <row r="58" spans="2:8" ht="13.5" customHeight="1"/>
    <row r="59" spans="2:8" ht="13.5" customHeight="1"/>
    <row r="60" spans="2:8" ht="13.5" customHeight="1"/>
    <row r="61" spans="2:8" ht="13.5" customHeight="1"/>
    <row r="62" spans="2:8" ht="13.5" customHeight="1"/>
    <row r="63" spans="2:8" ht="13.5" customHeight="1"/>
    <row r="64" spans="2:8" ht="13.5" customHeight="1"/>
  </sheetData>
  <mergeCells count="4">
    <mergeCell ref="C56:F56"/>
    <mergeCell ref="B4:F4"/>
    <mergeCell ref="B2:F2"/>
    <mergeCell ref="B3:F3"/>
  </mergeCells>
  <phoneticPr fontId="0" type="noConversion"/>
  <printOptions horizontalCentered="1"/>
  <pageMargins left="0.5" right="0.5" top="1.19" bottom="0.5" header="0.5" footer="0.25"/>
  <pageSetup scale="89" orientation="portrait" r:id="rId1"/>
  <headerFooter alignWithMargins="0">
    <oddHeader>&amp;L&amp;12Annual Report of  &amp;UYour Telephone Company Name&amp;R&amp;12Year Ending &amp;UDecember 31, 2024</oddHeader>
    <oddFooter>&amp;C&amp;12&amp;A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64"/>
  <sheetViews>
    <sheetView showGridLines="0" zoomScaleNormal="100" workbookViewId="0">
      <pane xSplit="2" ySplit="7" topLeftCell="C8" activePane="bottomRight" state="frozen"/>
      <selection pane="topRight" activeCell="C1" sqref="C1"/>
      <selection pane="bottomLeft" activeCell="A8" sqref="A8"/>
      <selection pane="bottomRight" activeCell="C8" sqref="C8"/>
    </sheetView>
  </sheetViews>
  <sheetFormatPr defaultColWidth="9.109375" defaultRowHeight="13.2"/>
  <cols>
    <col min="1" max="1" width="3.33203125" style="329" customWidth="1"/>
    <col min="2" max="2" width="8.6640625" style="3" customWidth="1"/>
    <col min="3" max="3" width="34" style="3" customWidth="1"/>
    <col min="4" max="4" width="13.6640625" style="3" bestFit="1" customWidth="1"/>
    <col min="5" max="5" width="14.44140625" style="3" bestFit="1" customWidth="1"/>
    <col min="6" max="6" width="15" style="3" customWidth="1"/>
    <col min="7" max="7" width="13.6640625" style="3" bestFit="1" customWidth="1"/>
    <col min="8" max="8" width="13.6640625" style="3" customWidth="1"/>
    <col min="9" max="9" width="12.6640625" style="224" customWidth="1"/>
    <col min="10" max="10" width="12.6640625" style="3" customWidth="1"/>
    <col min="11" max="11" width="11.6640625" style="329" customWidth="1"/>
    <col min="12" max="16384" width="9.109375" style="3"/>
  </cols>
  <sheetData>
    <row r="1" spans="2:10" ht="13.5" customHeight="1">
      <c r="B1" s="1167" t="s">
        <v>363</v>
      </c>
      <c r="C1" s="1168"/>
      <c r="D1" s="1168"/>
      <c r="E1" s="1168"/>
      <c r="F1" s="1168"/>
      <c r="G1" s="1168"/>
      <c r="H1" s="1168"/>
      <c r="I1" s="1168"/>
      <c r="J1" s="1169"/>
    </row>
    <row r="2" spans="2:10" ht="16.649999999999999" customHeight="1">
      <c r="B2" s="1294"/>
      <c r="C2" s="1295"/>
      <c r="D2" s="1295"/>
      <c r="E2" s="1295"/>
      <c r="F2" s="1295"/>
      <c r="G2" s="1295"/>
      <c r="H2" s="1295"/>
      <c r="I2" s="1295"/>
      <c r="J2" s="1296"/>
    </row>
    <row r="3" spans="2:10" ht="13.5" customHeight="1">
      <c r="B3" s="51"/>
      <c r="C3" s="70"/>
      <c r="D3" s="1297" t="s">
        <v>771</v>
      </c>
      <c r="E3" s="1298"/>
      <c r="F3" s="1298"/>
      <c r="G3" s="1299"/>
      <c r="H3" s="1045" t="s">
        <v>337</v>
      </c>
      <c r="I3" s="225"/>
      <c r="J3" s="70"/>
    </row>
    <row r="4" spans="2:10" ht="13.5" customHeight="1">
      <c r="B4" s="25"/>
      <c r="C4" s="26"/>
      <c r="D4" s="1" t="s">
        <v>140</v>
      </c>
      <c r="E4" s="25" t="s">
        <v>365</v>
      </c>
      <c r="F4" s="25" t="s">
        <v>765</v>
      </c>
      <c r="G4" s="25" t="s">
        <v>140</v>
      </c>
      <c r="H4" s="1" t="s">
        <v>140</v>
      </c>
      <c r="I4" s="25" t="s">
        <v>292</v>
      </c>
      <c r="J4" s="26" t="s">
        <v>292</v>
      </c>
    </row>
    <row r="5" spans="2:10" ht="13.5" customHeight="1">
      <c r="B5" s="25"/>
      <c r="C5" s="26"/>
      <c r="D5" s="1" t="s">
        <v>552</v>
      </c>
      <c r="E5" s="25" t="s">
        <v>805</v>
      </c>
      <c r="F5" s="25" t="s">
        <v>599</v>
      </c>
      <c r="G5" s="25" t="s">
        <v>552</v>
      </c>
      <c r="H5" s="1" t="s">
        <v>552</v>
      </c>
      <c r="I5" s="25" t="s">
        <v>175</v>
      </c>
      <c r="J5" s="26" t="s">
        <v>367</v>
      </c>
    </row>
    <row r="6" spans="2:10" ht="13.5" customHeight="1">
      <c r="B6" s="25" t="s">
        <v>553</v>
      </c>
      <c r="C6" s="26" t="s">
        <v>554</v>
      </c>
      <c r="D6" s="57" t="s">
        <v>728</v>
      </c>
      <c r="E6" s="25" t="s">
        <v>366</v>
      </c>
      <c r="F6" s="25" t="s">
        <v>838</v>
      </c>
      <c r="G6" s="25" t="s">
        <v>598</v>
      </c>
      <c r="H6" s="1" t="s">
        <v>598</v>
      </c>
      <c r="I6" s="234" t="s">
        <v>220</v>
      </c>
      <c r="J6" s="26" t="s">
        <v>552</v>
      </c>
    </row>
    <row r="7" spans="2:10" ht="13.5" customHeight="1">
      <c r="B7" s="27" t="s">
        <v>560</v>
      </c>
      <c r="C7" s="28" t="s">
        <v>739</v>
      </c>
      <c r="D7" s="5" t="s">
        <v>740</v>
      </c>
      <c r="E7" s="52" t="s">
        <v>746</v>
      </c>
      <c r="F7" s="27" t="s">
        <v>751</v>
      </c>
      <c r="G7" s="1047" t="s">
        <v>758</v>
      </c>
      <c r="H7" s="1046" t="s">
        <v>477</v>
      </c>
      <c r="I7" s="767" t="s">
        <v>755</v>
      </c>
      <c r="J7" s="768" t="s">
        <v>760</v>
      </c>
    </row>
    <row r="8" spans="2:10" ht="13.5" customHeight="1">
      <c r="B8" s="51"/>
      <c r="C8" s="379" t="s">
        <v>654</v>
      </c>
      <c r="D8" s="387"/>
      <c r="E8" s="387"/>
      <c r="F8" s="387"/>
      <c r="G8" s="387"/>
      <c r="H8" s="387"/>
      <c r="I8" s="388"/>
      <c r="J8" s="387"/>
    </row>
    <row r="9" spans="2:10" ht="13.5" customHeight="1">
      <c r="B9" s="25"/>
      <c r="C9" s="72" t="s">
        <v>655</v>
      </c>
      <c r="D9" s="163">
        <v>0</v>
      </c>
      <c r="E9" s="264">
        <v>0</v>
      </c>
      <c r="F9" s="264">
        <v>0</v>
      </c>
      <c r="G9" s="264">
        <v>0</v>
      </c>
      <c r="H9" s="264">
        <v>0</v>
      </c>
      <c r="I9" s="264"/>
      <c r="J9" s="264">
        <f t="shared" ref="J9:J16" si="0">H9*I9</f>
        <v>0</v>
      </c>
    </row>
    <row r="10" spans="2:10" ht="13.5" customHeight="1">
      <c r="B10" s="25"/>
      <c r="C10" s="72" t="s">
        <v>656</v>
      </c>
      <c r="D10" s="53"/>
      <c r="E10" s="53"/>
      <c r="F10" s="53">
        <f>'10 (Support)'!G10</f>
        <v>0</v>
      </c>
      <c r="G10" s="53">
        <f>D10+E10+F10</f>
        <v>0</v>
      </c>
      <c r="H10" s="53">
        <f>'10 (Support)'!L10</f>
        <v>0</v>
      </c>
      <c r="I10" s="574"/>
      <c r="J10" s="53">
        <f t="shared" si="0"/>
        <v>0</v>
      </c>
    </row>
    <row r="11" spans="2:10" ht="13.5" customHeight="1">
      <c r="B11" s="25"/>
      <c r="C11" s="72" t="s">
        <v>657</v>
      </c>
      <c r="D11" s="53"/>
      <c r="E11" s="53"/>
      <c r="F11" s="53">
        <f>'10 (Support)'!G11</f>
        <v>0</v>
      </c>
      <c r="G11" s="53">
        <f t="shared" ref="G11:G16" si="1">D11+E11+F11</f>
        <v>0</v>
      </c>
      <c r="H11" s="53">
        <f>'10 (Support)'!L11</f>
        <v>0</v>
      </c>
      <c r="I11" s="574"/>
      <c r="J11" s="53">
        <f t="shared" si="0"/>
        <v>0</v>
      </c>
    </row>
    <row r="12" spans="2:10" ht="13.5" customHeight="1">
      <c r="B12" s="25"/>
      <c r="C12" s="75" t="s">
        <v>354</v>
      </c>
      <c r="D12" s="53"/>
      <c r="E12" s="53"/>
      <c r="F12" s="53">
        <f>'10 (Support)'!G12</f>
        <v>0</v>
      </c>
      <c r="G12" s="53">
        <f t="shared" si="1"/>
        <v>0</v>
      </c>
      <c r="H12" s="53">
        <f>'10 (Support)'!L12</f>
        <v>0</v>
      </c>
      <c r="I12" s="574"/>
      <c r="J12" s="53">
        <f t="shared" si="0"/>
        <v>0</v>
      </c>
    </row>
    <row r="13" spans="2:10" ht="13.5" customHeight="1">
      <c r="B13" s="25"/>
      <c r="C13" s="72" t="s">
        <v>658</v>
      </c>
      <c r="D13" s="53"/>
      <c r="E13" s="53"/>
      <c r="F13" s="53">
        <f>'10 (Support)'!G13</f>
        <v>0</v>
      </c>
      <c r="G13" s="53">
        <f t="shared" si="1"/>
        <v>0</v>
      </c>
      <c r="H13" s="53">
        <f>'10 (Support)'!L13</f>
        <v>0</v>
      </c>
      <c r="I13" s="574"/>
      <c r="J13" s="53">
        <f t="shared" si="0"/>
        <v>0</v>
      </c>
    </row>
    <row r="14" spans="2:10" ht="13.5" customHeight="1">
      <c r="B14" s="25"/>
      <c r="C14" s="72" t="s">
        <v>659</v>
      </c>
      <c r="D14" s="53"/>
      <c r="E14" s="53"/>
      <c r="F14" s="53">
        <f>'10 (Support)'!G14</f>
        <v>0</v>
      </c>
      <c r="G14" s="53">
        <f t="shared" si="1"/>
        <v>0</v>
      </c>
      <c r="H14" s="53">
        <f>'10 (Support)'!L14</f>
        <v>0</v>
      </c>
      <c r="I14" s="574"/>
      <c r="J14" s="53">
        <f t="shared" si="0"/>
        <v>0</v>
      </c>
    </row>
    <row r="15" spans="2:10" ht="13.5" customHeight="1">
      <c r="B15" s="25"/>
      <c r="C15" s="72" t="s">
        <v>660</v>
      </c>
      <c r="D15" s="53"/>
      <c r="E15" s="53"/>
      <c r="F15" s="53">
        <f>'10 (Support)'!G15</f>
        <v>0</v>
      </c>
      <c r="G15" s="53">
        <f t="shared" si="1"/>
        <v>0</v>
      </c>
      <c r="H15" s="53">
        <f>'10 (Support)'!L15</f>
        <v>0</v>
      </c>
      <c r="I15" s="574"/>
      <c r="J15" s="53">
        <f t="shared" si="0"/>
        <v>0</v>
      </c>
    </row>
    <row r="16" spans="2:10" ht="13.5" customHeight="1">
      <c r="B16" s="25"/>
      <c r="C16" s="72" t="s">
        <v>661</v>
      </c>
      <c r="D16" s="53"/>
      <c r="E16" s="53"/>
      <c r="F16" s="53">
        <f>'10 (Support)'!G16</f>
        <v>0</v>
      </c>
      <c r="G16" s="53">
        <f t="shared" si="1"/>
        <v>0</v>
      </c>
      <c r="H16" s="53">
        <f>'10 (Support)'!L16</f>
        <v>0</v>
      </c>
      <c r="I16" s="574"/>
      <c r="J16" s="53">
        <f t="shared" si="0"/>
        <v>0</v>
      </c>
    </row>
    <row r="17" spans="2:10" ht="13.5" customHeight="1">
      <c r="B17" s="25">
        <v>3110</v>
      </c>
      <c r="C17" s="72" t="s">
        <v>355</v>
      </c>
      <c r="D17" s="163">
        <f>SUM(D9:D16)</f>
        <v>0</v>
      </c>
      <c r="E17" s="163">
        <f>SUM(E9:E16)</f>
        <v>0</v>
      </c>
      <c r="F17" s="163">
        <f>SUM(F9:F16)</f>
        <v>0</v>
      </c>
      <c r="G17" s="163">
        <f>SUM(G9:G16)</f>
        <v>0</v>
      </c>
      <c r="H17" s="163">
        <f>SUM(H9:H16)</f>
        <v>0</v>
      </c>
      <c r="I17" s="388"/>
      <c r="J17" s="163">
        <f>SUM(J9:J16)</f>
        <v>0</v>
      </c>
    </row>
    <row r="18" spans="2:10" ht="13.5" customHeight="1">
      <c r="B18" s="25"/>
      <c r="C18" s="380" t="s">
        <v>662</v>
      </c>
      <c r="D18" s="349"/>
      <c r="E18" s="349"/>
      <c r="F18" s="349"/>
      <c r="G18" s="349"/>
      <c r="H18" s="395"/>
      <c r="I18" s="366"/>
      <c r="J18" s="349"/>
    </row>
    <row r="19" spans="2:10" ht="13.5" customHeight="1">
      <c r="B19" s="25"/>
      <c r="C19" s="72" t="s">
        <v>663</v>
      </c>
      <c r="D19" s="55"/>
      <c r="E19" s="55"/>
      <c r="F19" s="55">
        <f>'10 (Support)'!G19</f>
        <v>0</v>
      </c>
      <c r="G19" s="55">
        <f>D19+E19+F19</f>
        <v>0</v>
      </c>
      <c r="H19" s="1043">
        <f>'10 (Support)'!L19</f>
        <v>0</v>
      </c>
      <c r="I19" s="572"/>
      <c r="J19" s="55">
        <f>H19*I19</f>
        <v>0</v>
      </c>
    </row>
    <row r="20" spans="2:10" ht="13.5" customHeight="1">
      <c r="B20" s="25"/>
      <c r="C20" s="72" t="s">
        <v>664</v>
      </c>
      <c r="D20" s="53"/>
      <c r="E20" s="55"/>
      <c r="F20" s="55">
        <f>'10 (Support)'!G20</f>
        <v>0</v>
      </c>
      <c r="G20" s="55">
        <f>D20+E20+F20</f>
        <v>0</v>
      </c>
      <c r="H20" s="1043">
        <f>'10 (Support)'!L20</f>
        <v>0</v>
      </c>
      <c r="I20" s="572"/>
      <c r="J20" s="55">
        <f>H20*I20</f>
        <v>0</v>
      </c>
    </row>
    <row r="21" spans="2:10" ht="13.5" customHeight="1">
      <c r="B21" s="25"/>
      <c r="C21" s="72" t="s">
        <v>665</v>
      </c>
      <c r="D21" s="53"/>
      <c r="E21" s="55"/>
      <c r="F21" s="55">
        <f>'10 (Support)'!G21</f>
        <v>0</v>
      </c>
      <c r="G21" s="55">
        <f>D21+E21+F21</f>
        <v>0</v>
      </c>
      <c r="H21" s="1043">
        <f>'10 (Support)'!L21</f>
        <v>0</v>
      </c>
      <c r="I21" s="572"/>
      <c r="J21" s="55">
        <f>H21*I21</f>
        <v>0</v>
      </c>
    </row>
    <row r="22" spans="2:10" ht="13.5" customHeight="1">
      <c r="B22" s="25"/>
      <c r="C22" s="72" t="s">
        <v>730</v>
      </c>
      <c r="D22" s="53"/>
      <c r="E22" s="55"/>
      <c r="F22" s="55">
        <f>'10 (Support)'!G22</f>
        <v>0</v>
      </c>
      <c r="G22" s="55">
        <f>D22+E22+F22</f>
        <v>0</v>
      </c>
      <c r="H22" s="1043">
        <f>'10 (Support)'!L22</f>
        <v>0</v>
      </c>
      <c r="I22" s="572"/>
      <c r="J22" s="55">
        <f>H22*I22</f>
        <v>0</v>
      </c>
    </row>
    <row r="23" spans="2:10" ht="13.5" customHeight="1">
      <c r="B23" s="25"/>
      <c r="C23" s="72" t="s">
        <v>729</v>
      </c>
      <c r="D23" s="53"/>
      <c r="E23" s="55"/>
      <c r="F23" s="55">
        <f>'10 (Support)'!G23</f>
        <v>0</v>
      </c>
      <c r="G23" s="55">
        <f>D23+E23+F23</f>
        <v>0</v>
      </c>
      <c r="H23" s="1043">
        <f>'10 (Support)'!L23</f>
        <v>0</v>
      </c>
      <c r="I23" s="572"/>
      <c r="J23" s="55">
        <f>H23*I23</f>
        <v>0</v>
      </c>
    </row>
    <row r="24" spans="2:10" ht="13.5" customHeight="1">
      <c r="B24" s="25">
        <v>3120</v>
      </c>
      <c r="C24" s="72" t="s">
        <v>357</v>
      </c>
      <c r="D24" s="163">
        <f>SUM(D19:D23)</f>
        <v>0</v>
      </c>
      <c r="E24" s="163">
        <f>SUM(E19:E23)</f>
        <v>0</v>
      </c>
      <c r="F24" s="163">
        <f>SUM(F19:F23)</f>
        <v>0</v>
      </c>
      <c r="G24" s="163">
        <f>SUM(G19:G23)</f>
        <v>0</v>
      </c>
      <c r="H24" s="163">
        <f>SUM(H19:H23)</f>
        <v>0</v>
      </c>
      <c r="I24" s="370"/>
      <c r="J24" s="163">
        <f>SUM(J19:J23)</f>
        <v>0</v>
      </c>
    </row>
    <row r="25" spans="2:10" ht="13.5" customHeight="1">
      <c r="B25" s="25"/>
      <c r="C25" s="381" t="s">
        <v>731</v>
      </c>
      <c r="D25" s="349"/>
      <c r="E25" s="349"/>
      <c r="F25" s="349"/>
      <c r="G25" s="349"/>
      <c r="H25" s="395"/>
      <c r="I25" s="366"/>
      <c r="J25" s="349"/>
    </row>
    <row r="26" spans="2:10" ht="13.5" customHeight="1">
      <c r="B26" s="25"/>
      <c r="C26" s="72" t="s">
        <v>666</v>
      </c>
      <c r="D26" s="55">
        <v>0</v>
      </c>
      <c r="E26" s="55"/>
      <c r="F26" s="55">
        <f>+'10 (Support)'!G26</f>
        <v>0</v>
      </c>
      <c r="G26" s="55">
        <f>+D26+E26+F26</f>
        <v>0</v>
      </c>
      <c r="H26" s="1043">
        <f>'10 (Support)'!L26</f>
        <v>0</v>
      </c>
      <c r="I26" s="572"/>
      <c r="J26" s="55">
        <f>H26*I26</f>
        <v>0</v>
      </c>
    </row>
    <row r="27" spans="2:10" ht="13.5" customHeight="1">
      <c r="B27" s="25"/>
      <c r="C27" s="72" t="s">
        <v>732</v>
      </c>
      <c r="D27" s="53">
        <v>0</v>
      </c>
      <c r="E27" s="53"/>
      <c r="F27" s="55">
        <f>+'10 (Support)'!G27</f>
        <v>0</v>
      </c>
      <c r="G27" s="53">
        <f>+D27+E27+F27</f>
        <v>0</v>
      </c>
      <c r="H27" s="1043">
        <f>'10 (Support)'!L27</f>
        <v>0</v>
      </c>
      <c r="I27" s="572"/>
      <c r="J27" s="55">
        <f>H27*I27</f>
        <v>0</v>
      </c>
    </row>
    <row r="28" spans="2:10" ht="13.5" customHeight="1">
      <c r="B28" s="25"/>
      <c r="C28" s="75" t="s">
        <v>733</v>
      </c>
      <c r="D28" s="53">
        <v>0</v>
      </c>
      <c r="E28" s="53"/>
      <c r="F28" s="55">
        <f>+'10 (Support)'!G28</f>
        <v>0</v>
      </c>
      <c r="G28" s="53">
        <f>+D28+E28+F28</f>
        <v>0</v>
      </c>
      <c r="H28" s="1043">
        <f>'10 (Support)'!L28</f>
        <v>0</v>
      </c>
      <c r="I28" s="572"/>
      <c r="J28" s="55">
        <f>H28*I28</f>
        <v>0</v>
      </c>
    </row>
    <row r="29" spans="2:10" ht="13.5" customHeight="1">
      <c r="B29" s="25"/>
      <c r="C29" s="72" t="s">
        <v>668</v>
      </c>
      <c r="D29" s="53">
        <v>0</v>
      </c>
      <c r="E29" s="53"/>
      <c r="F29" s="55">
        <f>+'10 (Support)'!G29</f>
        <v>0</v>
      </c>
      <c r="G29" s="53">
        <f>+D29+E29+F29</f>
        <v>0</v>
      </c>
      <c r="H29" s="1043">
        <f>'10 (Support)'!L29</f>
        <v>0</v>
      </c>
      <c r="I29" s="572"/>
      <c r="J29" s="55">
        <f>H29*I29</f>
        <v>0</v>
      </c>
    </row>
    <row r="30" spans="2:10" ht="13.5" customHeight="1">
      <c r="B30" s="25"/>
      <c r="C30" s="72" t="s">
        <v>669</v>
      </c>
      <c r="D30" s="53">
        <v>0</v>
      </c>
      <c r="E30" s="53"/>
      <c r="F30" s="55">
        <f>+'10 (Support)'!G30</f>
        <v>0</v>
      </c>
      <c r="G30" s="53">
        <f>+D30+E30+F30</f>
        <v>0</v>
      </c>
      <c r="H30" s="1043">
        <f>'10 (Support)'!L30</f>
        <v>0</v>
      </c>
      <c r="I30" s="572"/>
      <c r="J30" s="55">
        <f>H30*I30</f>
        <v>0</v>
      </c>
    </row>
    <row r="31" spans="2:10" ht="13.5" customHeight="1">
      <c r="B31" s="25">
        <v>3130</v>
      </c>
      <c r="C31" s="72" t="s">
        <v>358</v>
      </c>
      <c r="D31" s="163">
        <f>SUM(D26:D30)</f>
        <v>0</v>
      </c>
      <c r="E31" s="163">
        <f>SUM(E26:E30)</f>
        <v>0</v>
      </c>
      <c r="F31" s="163">
        <f>SUM(F26:F30)</f>
        <v>0</v>
      </c>
      <c r="G31" s="163">
        <f>SUM(G26:G30)</f>
        <v>0</v>
      </c>
      <c r="H31" s="163">
        <f>SUM(H26:H30)</f>
        <v>0</v>
      </c>
      <c r="I31" s="370"/>
      <c r="J31" s="163">
        <f>SUM(J26:J30)</f>
        <v>0</v>
      </c>
    </row>
    <row r="32" spans="2:10" ht="13.5" customHeight="1">
      <c r="B32" s="20"/>
      <c r="C32" s="380" t="s">
        <v>670</v>
      </c>
      <c r="D32" s="349"/>
      <c r="E32" s="349"/>
      <c r="F32" s="349"/>
      <c r="G32" s="367"/>
      <c r="H32" s="367"/>
      <c r="I32" s="373"/>
      <c r="J32" s="368"/>
    </row>
    <row r="33" spans="2:10" ht="13.5" customHeight="1">
      <c r="B33" s="25"/>
      <c r="C33" s="72" t="s">
        <v>671</v>
      </c>
      <c r="D33" s="55"/>
      <c r="E33" s="55"/>
      <c r="F33" s="55">
        <f>'10 (Support)'!G33</f>
        <v>0</v>
      </c>
      <c r="G33" s="55">
        <f>SUM(D33:F33)</f>
        <v>0</v>
      </c>
      <c r="H33" s="1043">
        <f>'10 (Support)'!L33</f>
        <v>0</v>
      </c>
      <c r="I33" s="572"/>
      <c r="J33" s="55">
        <f t="shared" ref="J33:J40" si="2">H33*I33</f>
        <v>0</v>
      </c>
    </row>
    <row r="34" spans="2:10" ht="13.5" customHeight="1">
      <c r="B34" s="25"/>
      <c r="C34" s="72" t="s">
        <v>667</v>
      </c>
      <c r="D34" s="53"/>
      <c r="E34" s="55"/>
      <c r="F34" s="55">
        <f>'10 (Support)'!G34</f>
        <v>0</v>
      </c>
      <c r="G34" s="55">
        <f t="shared" ref="G34:G40" si="3">SUM(D34:F34)</f>
        <v>0</v>
      </c>
      <c r="H34" s="1043">
        <f>'10 (Support)'!L34</f>
        <v>0</v>
      </c>
      <c r="I34" s="572"/>
      <c r="J34" s="55">
        <f t="shared" si="2"/>
        <v>0</v>
      </c>
    </row>
    <row r="35" spans="2:10" ht="13.5" customHeight="1">
      <c r="B35" s="25"/>
      <c r="C35" s="72" t="s">
        <v>672</v>
      </c>
      <c r="D35" s="53"/>
      <c r="E35" s="55"/>
      <c r="F35" s="55">
        <f>'10 (Support)'!G35</f>
        <v>0</v>
      </c>
      <c r="G35" s="55">
        <f t="shared" si="3"/>
        <v>0</v>
      </c>
      <c r="H35" s="1043">
        <f>'10 (Support)'!L35</f>
        <v>0</v>
      </c>
      <c r="I35" s="572"/>
      <c r="J35" s="55">
        <f t="shared" si="2"/>
        <v>0</v>
      </c>
    </row>
    <row r="36" spans="2:10" ht="13.5" customHeight="1">
      <c r="B36" s="25"/>
      <c r="C36" s="72" t="s">
        <v>673</v>
      </c>
      <c r="D36" s="53"/>
      <c r="E36" s="55"/>
      <c r="F36" s="55">
        <f>'10 (Support)'!G36</f>
        <v>0</v>
      </c>
      <c r="G36" s="55">
        <f t="shared" si="3"/>
        <v>0</v>
      </c>
      <c r="H36" s="1043">
        <f>'10 (Support)'!L36</f>
        <v>0</v>
      </c>
      <c r="I36" s="572"/>
      <c r="J36" s="55">
        <f t="shared" si="2"/>
        <v>0</v>
      </c>
    </row>
    <row r="37" spans="2:10" ht="13.5" customHeight="1">
      <c r="B37" s="25"/>
      <c r="C37" s="72" t="s">
        <v>674</v>
      </c>
      <c r="D37" s="53"/>
      <c r="E37" s="55"/>
      <c r="F37" s="55">
        <f>'10 (Support)'!G37</f>
        <v>0</v>
      </c>
      <c r="G37" s="55">
        <f t="shared" si="3"/>
        <v>0</v>
      </c>
      <c r="H37" s="1043">
        <f>'10 (Support)'!L37</f>
        <v>0</v>
      </c>
      <c r="I37" s="572"/>
      <c r="J37" s="55">
        <f t="shared" si="2"/>
        <v>0</v>
      </c>
    </row>
    <row r="38" spans="2:10" ht="13.5" customHeight="1">
      <c r="B38" s="25"/>
      <c r="C38" s="72" t="s">
        <v>675</v>
      </c>
      <c r="D38" s="53"/>
      <c r="E38" s="55"/>
      <c r="F38" s="55">
        <f>'10 (Support)'!G38</f>
        <v>0</v>
      </c>
      <c r="G38" s="55">
        <f t="shared" si="3"/>
        <v>0</v>
      </c>
      <c r="H38" s="1043">
        <f>'10 (Support)'!L38</f>
        <v>0</v>
      </c>
      <c r="I38" s="572"/>
      <c r="J38" s="55">
        <f t="shared" si="2"/>
        <v>0</v>
      </c>
    </row>
    <row r="39" spans="2:10" ht="13.5" customHeight="1">
      <c r="B39" s="25"/>
      <c r="C39" s="72" t="s">
        <v>676</v>
      </c>
      <c r="D39" s="53"/>
      <c r="E39" s="55"/>
      <c r="F39" s="55">
        <f>'10 (Support)'!G39</f>
        <v>0</v>
      </c>
      <c r="G39" s="55">
        <f t="shared" si="3"/>
        <v>0</v>
      </c>
      <c r="H39" s="1043">
        <f>'10 (Support)'!L39</f>
        <v>0</v>
      </c>
      <c r="I39" s="572"/>
      <c r="J39" s="55">
        <f t="shared" si="2"/>
        <v>0</v>
      </c>
    </row>
    <row r="40" spans="2:10" ht="13.5" customHeight="1">
      <c r="B40" s="25"/>
      <c r="C40" s="75" t="s">
        <v>734</v>
      </c>
      <c r="D40" s="53"/>
      <c r="E40" s="55"/>
      <c r="F40" s="55">
        <f>'10 (Support)'!G40</f>
        <v>0</v>
      </c>
      <c r="G40" s="55">
        <f t="shared" si="3"/>
        <v>0</v>
      </c>
      <c r="H40" s="1043">
        <f>'10 (Support)'!L40</f>
        <v>0</v>
      </c>
      <c r="I40" s="572"/>
      <c r="J40" s="55">
        <f t="shared" si="2"/>
        <v>0</v>
      </c>
    </row>
    <row r="41" spans="2:10" ht="13.5" customHeight="1">
      <c r="B41" s="25">
        <v>3140</v>
      </c>
      <c r="C41" s="181" t="s">
        <v>359</v>
      </c>
      <c r="D41" s="163">
        <f>SUM(D33:D40)</f>
        <v>0</v>
      </c>
      <c r="E41" s="163">
        <f>SUM(E33:E40)</f>
        <v>0</v>
      </c>
      <c r="F41" s="163">
        <f>SUM(F33:F40)</f>
        <v>0</v>
      </c>
      <c r="G41" s="163">
        <f>SUM(G33:G40)</f>
        <v>0</v>
      </c>
      <c r="H41" s="163">
        <f>SUM(H33:H40)</f>
        <v>0</v>
      </c>
      <c r="I41" s="370"/>
      <c r="J41" s="163">
        <f>SUM(J33:J40)</f>
        <v>0</v>
      </c>
    </row>
    <row r="42" spans="2:10" ht="13.5" customHeight="1">
      <c r="B42" s="25"/>
      <c r="C42" s="1048" t="s">
        <v>205</v>
      </c>
      <c r="D42" s="305">
        <f>D17+D24+D31+D41</f>
        <v>0</v>
      </c>
      <c r="E42" s="305">
        <f>E17+E24+E31+E41</f>
        <v>0</v>
      </c>
      <c r="F42" s="305">
        <f>F17+F24+F31+F41</f>
        <v>0</v>
      </c>
      <c r="G42" s="305">
        <f>G17+G24+G31+G41</f>
        <v>0</v>
      </c>
      <c r="H42" s="305">
        <f>H17+H24+H31+H41</f>
        <v>0</v>
      </c>
      <c r="I42" s="366"/>
      <c r="J42" s="305">
        <f>J17+J24+J31+J41</f>
        <v>0</v>
      </c>
    </row>
    <row r="43" spans="2:10" ht="13.5" customHeight="1">
      <c r="B43" s="20"/>
      <c r="C43" s="380" t="s">
        <v>677</v>
      </c>
      <c r="D43" s="349"/>
      <c r="E43" s="349"/>
      <c r="F43" s="349"/>
      <c r="G43" s="349"/>
      <c r="H43" s="395"/>
      <c r="I43" s="366"/>
      <c r="J43" s="349"/>
    </row>
    <row r="44" spans="2:10" ht="13.5" customHeight="1">
      <c r="B44" s="25">
        <v>3400</v>
      </c>
      <c r="C44" s="1116" t="s">
        <v>678</v>
      </c>
      <c r="D44" s="55">
        <v>0</v>
      </c>
      <c r="E44" s="55"/>
      <c r="F44" s="55">
        <f>+'10 (Support)'!G43</f>
        <v>0</v>
      </c>
      <c r="G44" s="55">
        <f>+D44+E44+F44</f>
        <v>0</v>
      </c>
      <c r="H44" s="1043">
        <f>'10 (Support)'!L43</f>
        <v>0</v>
      </c>
      <c r="I44" s="572"/>
      <c r="J44" s="55">
        <f>H44*I44</f>
        <v>0</v>
      </c>
    </row>
    <row r="45" spans="2:10" ht="13.5" customHeight="1">
      <c r="B45" s="25"/>
      <c r="C45" s="1116" t="s">
        <v>679</v>
      </c>
      <c r="D45" s="1043">
        <v>0</v>
      </c>
      <c r="E45" s="1043"/>
      <c r="F45" s="1043">
        <f>+'10 (Support)'!G44</f>
        <v>0</v>
      </c>
      <c r="G45" s="55">
        <f>+D45+E45+F45</f>
        <v>0</v>
      </c>
      <c r="H45" s="1043">
        <f>'10 (Support)'!L44</f>
        <v>0</v>
      </c>
      <c r="I45" s="1117"/>
      <c r="J45" s="55">
        <f>H45*I45</f>
        <v>0</v>
      </c>
    </row>
    <row r="46" spans="2:10" ht="13.5" customHeight="1">
      <c r="B46" s="25"/>
      <c r="C46" s="72" t="s">
        <v>680</v>
      </c>
      <c r="D46" s="76">
        <v>0</v>
      </c>
      <c r="E46" s="76"/>
      <c r="F46" s="55">
        <f>+'10 (Support)'!G44</f>
        <v>0</v>
      </c>
      <c r="G46" s="76"/>
      <c r="H46" s="1044">
        <f>'10 (Support)'!L46</f>
        <v>0</v>
      </c>
      <c r="I46" s="572"/>
      <c r="J46" s="76">
        <f>H46*I46</f>
        <v>0</v>
      </c>
    </row>
    <row r="47" spans="2:10" ht="27.75" customHeight="1">
      <c r="B47" s="25"/>
      <c r="C47" s="276" t="s">
        <v>81</v>
      </c>
      <c r="D47" s="273">
        <f>D42+D44+D46</f>
        <v>0</v>
      </c>
      <c r="E47" s="273">
        <f>E42+E44+E46</f>
        <v>0</v>
      </c>
      <c r="F47" s="273">
        <f>F42+F44+F46</f>
        <v>0</v>
      </c>
      <c r="G47" s="273">
        <f>G42+G44+G46</f>
        <v>0</v>
      </c>
      <c r="H47" s="273">
        <f>H42+H44+H46</f>
        <v>0</v>
      </c>
      <c r="I47" s="573"/>
      <c r="J47" s="273">
        <f>J42+J44+J46</f>
        <v>0</v>
      </c>
    </row>
    <row r="48" spans="2:10" ht="13.5" customHeight="1">
      <c r="B48" s="38">
        <v>3200</v>
      </c>
      <c r="C48" s="1049" t="s">
        <v>735</v>
      </c>
      <c r="D48" s="14"/>
      <c r="E48" s="14"/>
      <c r="F48" s="53">
        <f>+'10 (Support)'!G48</f>
        <v>0</v>
      </c>
      <c r="G48" s="53">
        <f>+D48+E48+F48</f>
        <v>0</v>
      </c>
      <c r="H48" s="53">
        <f>'10 (Support)'!L48</f>
        <v>0</v>
      </c>
      <c r="I48" s="574"/>
      <c r="J48" s="53">
        <f>H48*I48</f>
        <v>0</v>
      </c>
    </row>
    <row r="49" spans="2:10" ht="13.5" customHeight="1">
      <c r="B49" s="38"/>
      <c r="C49" s="77" t="s">
        <v>736</v>
      </c>
      <c r="D49" s="53"/>
      <c r="E49" s="53"/>
      <c r="F49" s="53">
        <f>+'10 (Support)'!G49</f>
        <v>0</v>
      </c>
      <c r="G49" s="53">
        <f>+D49+E49+F49</f>
        <v>0</v>
      </c>
      <c r="H49" s="53">
        <f>'10 (Support)'!L49</f>
        <v>0</v>
      </c>
      <c r="I49" s="574"/>
      <c r="J49" s="53">
        <f>H49*I49</f>
        <v>0</v>
      </c>
    </row>
    <row r="50" spans="2:10" ht="13.5" customHeight="1">
      <c r="B50" s="38"/>
      <c r="C50" s="77" t="s">
        <v>737</v>
      </c>
      <c r="D50" s="53"/>
      <c r="E50" s="53"/>
      <c r="F50" s="53">
        <f>+'10 (Support)'!G50</f>
        <v>0</v>
      </c>
      <c r="G50" s="53">
        <f>+D50+E50+F50</f>
        <v>0</v>
      </c>
      <c r="H50" s="53">
        <f>'10 (Support)'!L50</f>
        <v>0</v>
      </c>
      <c r="I50" s="574"/>
      <c r="J50" s="53">
        <f>H50*I50</f>
        <v>0</v>
      </c>
    </row>
    <row r="51" spans="2:10" ht="13.5" customHeight="1">
      <c r="B51" s="38">
        <v>3300</v>
      </c>
      <c r="C51" s="732" t="s">
        <v>865</v>
      </c>
      <c r="D51" s="53"/>
      <c r="E51" s="53"/>
      <c r="F51" s="53">
        <f>+'10 (Support)'!G51</f>
        <v>0</v>
      </c>
      <c r="G51" s="53">
        <f>+D51+E51+F51</f>
        <v>0</v>
      </c>
      <c r="H51" s="53">
        <f>+'10 (Support)'!L51</f>
        <v>0</v>
      </c>
      <c r="I51" s="574"/>
      <c r="J51" s="53">
        <f>H51*I51</f>
        <v>0</v>
      </c>
    </row>
    <row r="52" spans="2:10" ht="13.5" customHeight="1">
      <c r="B52" s="38"/>
      <c r="C52" s="77" t="s">
        <v>82</v>
      </c>
      <c r="D52" s="53"/>
      <c r="E52" s="53"/>
      <c r="F52" s="53">
        <f>+'10 (Support)'!G52</f>
        <v>0</v>
      </c>
      <c r="G52" s="53">
        <f>+D52+E52+F52</f>
        <v>0</v>
      </c>
      <c r="H52" s="53">
        <f>+'10 (Support)'!L52</f>
        <v>0</v>
      </c>
      <c r="I52" s="574"/>
      <c r="J52" s="53">
        <f>H52*I52</f>
        <v>0</v>
      </c>
    </row>
    <row r="53" spans="2:10" ht="13.5" customHeight="1">
      <c r="B53" s="39"/>
      <c r="C53" s="20"/>
      <c r="D53" s="383"/>
      <c r="E53" s="383"/>
      <c r="F53" s="383"/>
      <c r="G53" s="383"/>
      <c r="H53" s="258"/>
      <c r="I53" s="366"/>
      <c r="J53" s="383"/>
    </row>
    <row r="54" spans="2:10" ht="27.75" customHeight="1">
      <c r="B54" s="22"/>
      <c r="C54" s="1050" t="s">
        <v>83</v>
      </c>
      <c r="D54" s="264">
        <f>SUM(D47:D52)</f>
        <v>0</v>
      </c>
      <c r="E54" s="264">
        <f t="shared" ref="E54:H54" si="4">SUM(E47:E52)</f>
        <v>0</v>
      </c>
      <c r="F54" s="264">
        <f t="shared" si="4"/>
        <v>0</v>
      </c>
      <c r="G54" s="264">
        <f t="shared" si="4"/>
        <v>0</v>
      </c>
      <c r="H54" s="264">
        <f t="shared" si="4"/>
        <v>0</v>
      </c>
      <c r="I54" s="264"/>
      <c r="J54" s="264">
        <f>SUM(J47:J52)</f>
        <v>0</v>
      </c>
    </row>
    <row r="55" spans="2:10" ht="42.75" customHeight="1">
      <c r="B55" s="275"/>
      <c r="C55" s="1286" t="s">
        <v>1015</v>
      </c>
      <c r="D55" s="1292"/>
      <c r="E55" s="1292"/>
      <c r="F55" s="1292"/>
      <c r="G55" s="1292"/>
      <c r="H55" s="1292"/>
      <c r="I55" s="1292"/>
      <c r="J55" s="1293"/>
    </row>
    <row r="56" spans="2:10" ht="13.5" customHeight="1"/>
    <row r="57" spans="2:10" ht="13.5" customHeight="1"/>
    <row r="58" spans="2:10" ht="13.5" customHeight="1"/>
    <row r="59" spans="2:10" ht="13.5" customHeight="1"/>
    <row r="60" spans="2:10" ht="13.5" customHeight="1"/>
    <row r="61" spans="2:10" ht="13.5" customHeight="1"/>
    <row r="62" spans="2:10" ht="13.5" customHeight="1"/>
    <row r="63" spans="2:10" ht="13.5" customHeight="1"/>
    <row r="64" spans="2:10" ht="13.5" customHeight="1"/>
  </sheetData>
  <mergeCells count="4">
    <mergeCell ref="C55:J55"/>
    <mergeCell ref="B1:J1"/>
    <mergeCell ref="B2:J2"/>
    <mergeCell ref="D3:G3"/>
  </mergeCells>
  <phoneticPr fontId="0" type="noConversion"/>
  <printOptions horizontalCentered="1"/>
  <pageMargins left="0.5" right="0.5" top="1.19" bottom="0.5" header="0.5" footer="0.25"/>
  <pageSetup scale="70" orientation="portrait" r:id="rId1"/>
  <headerFooter alignWithMargins="0">
    <oddHeader>&amp;L&amp;12Annual Report of  &amp;UYour Telephone Company Name&amp;R&amp;12Year Ending &amp;UDecember 31, 2024</oddHeader>
    <oddFooter>&amp;C&amp;12&amp;A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55"/>
  <sheetViews>
    <sheetView showGridLines="0" zoomScaleNormal="100" workbookViewId="0">
      <pane ySplit="7" topLeftCell="A8" activePane="bottomLeft" state="frozen"/>
      <selection pane="bottomLeft" activeCell="A8" sqref="A8"/>
    </sheetView>
  </sheetViews>
  <sheetFormatPr defaultColWidth="8.88671875" defaultRowHeight="13.5" customHeight="1"/>
  <cols>
    <col min="1" max="1" width="6.6640625" style="852" customWidth="1"/>
    <col min="2" max="2" width="28.6640625" style="852" customWidth="1"/>
    <col min="3" max="12" width="15.6640625" style="852" customWidth="1"/>
    <col min="13" max="13" width="15.6640625" style="909" customWidth="1"/>
    <col min="14" max="14" width="15.6640625" style="852" customWidth="1"/>
    <col min="15" max="256" width="9.109375" style="852"/>
    <col min="257" max="257" width="6.6640625" style="852" customWidth="1"/>
    <col min="258" max="258" width="28.6640625" style="852" customWidth="1"/>
    <col min="259" max="259" width="13.44140625" style="852" customWidth="1"/>
    <col min="260" max="261" width="12.6640625" style="852" customWidth="1"/>
    <col min="262" max="262" width="15.6640625" style="852" customWidth="1"/>
    <col min="263" max="265" width="12.6640625" style="852" customWidth="1"/>
    <col min="266" max="266" width="15.44140625" style="852" customWidth="1"/>
    <col min="267" max="270" width="12.6640625" style="852" customWidth="1"/>
    <col min="271" max="512" width="9.109375" style="852"/>
    <col min="513" max="513" width="6.6640625" style="852" customWidth="1"/>
    <col min="514" max="514" width="28.6640625" style="852" customWidth="1"/>
    <col min="515" max="515" width="13.44140625" style="852" customWidth="1"/>
    <col min="516" max="517" width="12.6640625" style="852" customWidth="1"/>
    <col min="518" max="518" width="15.6640625" style="852" customWidth="1"/>
    <col min="519" max="521" width="12.6640625" style="852" customWidth="1"/>
    <col min="522" max="522" width="15.44140625" style="852" customWidth="1"/>
    <col min="523" max="526" width="12.6640625" style="852" customWidth="1"/>
    <col min="527" max="768" width="9.109375" style="852"/>
    <col min="769" max="769" width="6.6640625" style="852" customWidth="1"/>
    <col min="770" max="770" width="28.6640625" style="852" customWidth="1"/>
    <col min="771" max="771" width="13.44140625" style="852" customWidth="1"/>
    <col min="772" max="773" width="12.6640625" style="852" customWidth="1"/>
    <col min="774" max="774" width="15.6640625" style="852" customWidth="1"/>
    <col min="775" max="777" width="12.6640625" style="852" customWidth="1"/>
    <col min="778" max="778" width="15.44140625" style="852" customWidth="1"/>
    <col min="779" max="782" width="12.6640625" style="852" customWidth="1"/>
    <col min="783" max="1024" width="9.109375" style="852"/>
    <col min="1025" max="1025" width="6.6640625" style="852" customWidth="1"/>
    <col min="1026" max="1026" width="28.6640625" style="852" customWidth="1"/>
    <col min="1027" max="1027" width="13.44140625" style="852" customWidth="1"/>
    <col min="1028" max="1029" width="12.6640625" style="852" customWidth="1"/>
    <col min="1030" max="1030" width="15.6640625" style="852" customWidth="1"/>
    <col min="1031" max="1033" width="12.6640625" style="852" customWidth="1"/>
    <col min="1034" max="1034" width="15.44140625" style="852" customWidth="1"/>
    <col min="1035" max="1038" width="12.6640625" style="852" customWidth="1"/>
    <col min="1039" max="1280" width="9.109375" style="852"/>
    <col min="1281" max="1281" width="6.6640625" style="852" customWidth="1"/>
    <col min="1282" max="1282" width="28.6640625" style="852" customWidth="1"/>
    <col min="1283" max="1283" width="13.44140625" style="852" customWidth="1"/>
    <col min="1284" max="1285" width="12.6640625" style="852" customWidth="1"/>
    <col min="1286" max="1286" width="15.6640625" style="852" customWidth="1"/>
    <col min="1287" max="1289" width="12.6640625" style="852" customWidth="1"/>
    <col min="1290" max="1290" width="15.44140625" style="852" customWidth="1"/>
    <col min="1291" max="1294" width="12.6640625" style="852" customWidth="1"/>
    <col min="1295" max="1536" width="9.109375" style="852"/>
    <col min="1537" max="1537" width="6.6640625" style="852" customWidth="1"/>
    <col min="1538" max="1538" width="28.6640625" style="852" customWidth="1"/>
    <col min="1539" max="1539" width="13.44140625" style="852" customWidth="1"/>
    <col min="1540" max="1541" width="12.6640625" style="852" customWidth="1"/>
    <col min="1542" max="1542" width="15.6640625" style="852" customWidth="1"/>
    <col min="1543" max="1545" width="12.6640625" style="852" customWidth="1"/>
    <col min="1546" max="1546" width="15.44140625" style="852" customWidth="1"/>
    <col min="1547" max="1550" width="12.6640625" style="852" customWidth="1"/>
    <col min="1551" max="1792" width="9.109375" style="852"/>
    <col min="1793" max="1793" width="6.6640625" style="852" customWidth="1"/>
    <col min="1794" max="1794" width="28.6640625" style="852" customWidth="1"/>
    <col min="1795" max="1795" width="13.44140625" style="852" customWidth="1"/>
    <col min="1796" max="1797" width="12.6640625" style="852" customWidth="1"/>
    <col min="1798" max="1798" width="15.6640625" style="852" customWidth="1"/>
    <col min="1799" max="1801" width="12.6640625" style="852" customWidth="1"/>
    <col min="1802" max="1802" width="15.44140625" style="852" customWidth="1"/>
    <col min="1803" max="1806" width="12.6640625" style="852" customWidth="1"/>
    <col min="1807" max="2048" width="9.109375" style="852"/>
    <col min="2049" max="2049" width="6.6640625" style="852" customWidth="1"/>
    <col min="2050" max="2050" width="28.6640625" style="852" customWidth="1"/>
    <col min="2051" max="2051" width="13.44140625" style="852" customWidth="1"/>
    <col min="2052" max="2053" width="12.6640625" style="852" customWidth="1"/>
    <col min="2054" max="2054" width="15.6640625" style="852" customWidth="1"/>
    <col min="2055" max="2057" width="12.6640625" style="852" customWidth="1"/>
    <col min="2058" max="2058" width="15.44140625" style="852" customWidth="1"/>
    <col min="2059" max="2062" width="12.6640625" style="852" customWidth="1"/>
    <col min="2063" max="2304" width="9.109375" style="852"/>
    <col min="2305" max="2305" width="6.6640625" style="852" customWidth="1"/>
    <col min="2306" max="2306" width="28.6640625" style="852" customWidth="1"/>
    <col min="2307" max="2307" width="13.44140625" style="852" customWidth="1"/>
    <col min="2308" max="2309" width="12.6640625" style="852" customWidth="1"/>
    <col min="2310" max="2310" width="15.6640625" style="852" customWidth="1"/>
    <col min="2311" max="2313" width="12.6640625" style="852" customWidth="1"/>
    <col min="2314" max="2314" width="15.44140625" style="852" customWidth="1"/>
    <col min="2315" max="2318" width="12.6640625" style="852" customWidth="1"/>
    <col min="2319" max="2560" width="9.109375" style="852"/>
    <col min="2561" max="2561" width="6.6640625" style="852" customWidth="1"/>
    <col min="2562" max="2562" width="28.6640625" style="852" customWidth="1"/>
    <col min="2563" max="2563" width="13.44140625" style="852" customWidth="1"/>
    <col min="2564" max="2565" width="12.6640625" style="852" customWidth="1"/>
    <col min="2566" max="2566" width="15.6640625" style="852" customWidth="1"/>
    <col min="2567" max="2569" width="12.6640625" style="852" customWidth="1"/>
    <col min="2570" max="2570" width="15.44140625" style="852" customWidth="1"/>
    <col min="2571" max="2574" width="12.6640625" style="852" customWidth="1"/>
    <col min="2575" max="2816" width="9.109375" style="852"/>
    <col min="2817" max="2817" width="6.6640625" style="852" customWidth="1"/>
    <col min="2818" max="2818" width="28.6640625" style="852" customWidth="1"/>
    <col min="2819" max="2819" width="13.44140625" style="852" customWidth="1"/>
    <col min="2820" max="2821" width="12.6640625" style="852" customWidth="1"/>
    <col min="2822" max="2822" width="15.6640625" style="852" customWidth="1"/>
    <col min="2823" max="2825" width="12.6640625" style="852" customWidth="1"/>
    <col min="2826" max="2826" width="15.44140625" style="852" customWidth="1"/>
    <col min="2827" max="2830" width="12.6640625" style="852" customWidth="1"/>
    <col min="2831" max="3072" width="9.109375" style="852"/>
    <col min="3073" max="3073" width="6.6640625" style="852" customWidth="1"/>
    <col min="3074" max="3074" width="28.6640625" style="852" customWidth="1"/>
    <col min="3075" max="3075" width="13.44140625" style="852" customWidth="1"/>
    <col min="3076" max="3077" width="12.6640625" style="852" customWidth="1"/>
    <col min="3078" max="3078" width="15.6640625" style="852" customWidth="1"/>
    <col min="3079" max="3081" width="12.6640625" style="852" customWidth="1"/>
    <col min="3082" max="3082" width="15.44140625" style="852" customWidth="1"/>
    <col min="3083" max="3086" width="12.6640625" style="852" customWidth="1"/>
    <col min="3087" max="3328" width="9.109375" style="852"/>
    <col min="3329" max="3329" width="6.6640625" style="852" customWidth="1"/>
    <col min="3330" max="3330" width="28.6640625" style="852" customWidth="1"/>
    <col min="3331" max="3331" width="13.44140625" style="852" customWidth="1"/>
    <col min="3332" max="3333" width="12.6640625" style="852" customWidth="1"/>
    <col min="3334" max="3334" width="15.6640625" style="852" customWidth="1"/>
    <col min="3335" max="3337" width="12.6640625" style="852" customWidth="1"/>
    <col min="3338" max="3338" width="15.44140625" style="852" customWidth="1"/>
    <col min="3339" max="3342" width="12.6640625" style="852" customWidth="1"/>
    <col min="3343" max="3584" width="9.109375" style="852"/>
    <col min="3585" max="3585" width="6.6640625" style="852" customWidth="1"/>
    <col min="3586" max="3586" width="28.6640625" style="852" customWidth="1"/>
    <col min="3587" max="3587" width="13.44140625" style="852" customWidth="1"/>
    <col min="3588" max="3589" width="12.6640625" style="852" customWidth="1"/>
    <col min="3590" max="3590" width="15.6640625" style="852" customWidth="1"/>
    <col min="3591" max="3593" width="12.6640625" style="852" customWidth="1"/>
    <col min="3594" max="3594" width="15.44140625" style="852" customWidth="1"/>
    <col min="3595" max="3598" width="12.6640625" style="852" customWidth="1"/>
    <col min="3599" max="3840" width="9.109375" style="852"/>
    <col min="3841" max="3841" width="6.6640625" style="852" customWidth="1"/>
    <col min="3842" max="3842" width="28.6640625" style="852" customWidth="1"/>
    <col min="3843" max="3843" width="13.44140625" style="852" customWidth="1"/>
    <col min="3844" max="3845" width="12.6640625" style="852" customWidth="1"/>
    <col min="3846" max="3846" width="15.6640625" style="852" customWidth="1"/>
    <col min="3847" max="3849" width="12.6640625" style="852" customWidth="1"/>
    <col min="3850" max="3850" width="15.44140625" style="852" customWidth="1"/>
    <col min="3851" max="3854" width="12.6640625" style="852" customWidth="1"/>
    <col min="3855" max="4096" width="9.109375" style="852"/>
    <col min="4097" max="4097" width="6.6640625" style="852" customWidth="1"/>
    <col min="4098" max="4098" width="28.6640625" style="852" customWidth="1"/>
    <col min="4099" max="4099" width="13.44140625" style="852" customWidth="1"/>
    <col min="4100" max="4101" width="12.6640625" style="852" customWidth="1"/>
    <col min="4102" max="4102" width="15.6640625" style="852" customWidth="1"/>
    <col min="4103" max="4105" width="12.6640625" style="852" customWidth="1"/>
    <col min="4106" max="4106" width="15.44140625" style="852" customWidth="1"/>
    <col min="4107" max="4110" width="12.6640625" style="852" customWidth="1"/>
    <col min="4111" max="4352" width="9.109375" style="852"/>
    <col min="4353" max="4353" width="6.6640625" style="852" customWidth="1"/>
    <col min="4354" max="4354" width="28.6640625" style="852" customWidth="1"/>
    <col min="4355" max="4355" width="13.44140625" style="852" customWidth="1"/>
    <col min="4356" max="4357" width="12.6640625" style="852" customWidth="1"/>
    <col min="4358" max="4358" width="15.6640625" style="852" customWidth="1"/>
    <col min="4359" max="4361" width="12.6640625" style="852" customWidth="1"/>
    <col min="4362" max="4362" width="15.44140625" style="852" customWidth="1"/>
    <col min="4363" max="4366" width="12.6640625" style="852" customWidth="1"/>
    <col min="4367" max="4608" width="9.109375" style="852"/>
    <col min="4609" max="4609" width="6.6640625" style="852" customWidth="1"/>
    <col min="4610" max="4610" width="28.6640625" style="852" customWidth="1"/>
    <col min="4611" max="4611" width="13.44140625" style="852" customWidth="1"/>
    <col min="4612" max="4613" width="12.6640625" style="852" customWidth="1"/>
    <col min="4614" max="4614" width="15.6640625" style="852" customWidth="1"/>
    <col min="4615" max="4617" width="12.6640625" style="852" customWidth="1"/>
    <col min="4618" max="4618" width="15.44140625" style="852" customWidth="1"/>
    <col min="4619" max="4622" width="12.6640625" style="852" customWidth="1"/>
    <col min="4623" max="4864" width="9.109375" style="852"/>
    <col min="4865" max="4865" width="6.6640625" style="852" customWidth="1"/>
    <col min="4866" max="4866" width="28.6640625" style="852" customWidth="1"/>
    <col min="4867" max="4867" width="13.44140625" style="852" customWidth="1"/>
    <col min="4868" max="4869" width="12.6640625" style="852" customWidth="1"/>
    <col min="4870" max="4870" width="15.6640625" style="852" customWidth="1"/>
    <col min="4871" max="4873" width="12.6640625" style="852" customWidth="1"/>
    <col min="4874" max="4874" width="15.44140625" style="852" customWidth="1"/>
    <col min="4875" max="4878" width="12.6640625" style="852" customWidth="1"/>
    <col min="4879" max="5120" width="9.109375" style="852"/>
    <col min="5121" max="5121" width="6.6640625" style="852" customWidth="1"/>
    <col min="5122" max="5122" width="28.6640625" style="852" customWidth="1"/>
    <col min="5123" max="5123" width="13.44140625" style="852" customWidth="1"/>
    <col min="5124" max="5125" width="12.6640625" style="852" customWidth="1"/>
    <col min="5126" max="5126" width="15.6640625" style="852" customWidth="1"/>
    <col min="5127" max="5129" width="12.6640625" style="852" customWidth="1"/>
    <col min="5130" max="5130" width="15.44140625" style="852" customWidth="1"/>
    <col min="5131" max="5134" width="12.6640625" style="852" customWidth="1"/>
    <col min="5135" max="5376" width="9.109375" style="852"/>
    <col min="5377" max="5377" width="6.6640625" style="852" customWidth="1"/>
    <col min="5378" max="5378" width="28.6640625" style="852" customWidth="1"/>
    <col min="5379" max="5379" width="13.44140625" style="852" customWidth="1"/>
    <col min="5380" max="5381" width="12.6640625" style="852" customWidth="1"/>
    <col min="5382" max="5382" width="15.6640625" style="852" customWidth="1"/>
    <col min="5383" max="5385" width="12.6640625" style="852" customWidth="1"/>
    <col min="5386" max="5386" width="15.44140625" style="852" customWidth="1"/>
    <col min="5387" max="5390" width="12.6640625" style="852" customWidth="1"/>
    <col min="5391" max="5632" width="9.109375" style="852"/>
    <col min="5633" max="5633" width="6.6640625" style="852" customWidth="1"/>
    <col min="5634" max="5634" width="28.6640625" style="852" customWidth="1"/>
    <col min="5635" max="5635" width="13.44140625" style="852" customWidth="1"/>
    <col min="5636" max="5637" width="12.6640625" style="852" customWidth="1"/>
    <col min="5638" max="5638" width="15.6640625" style="852" customWidth="1"/>
    <col min="5639" max="5641" width="12.6640625" style="852" customWidth="1"/>
    <col min="5642" max="5642" width="15.44140625" style="852" customWidth="1"/>
    <col min="5643" max="5646" width="12.6640625" style="852" customWidth="1"/>
    <col min="5647" max="5888" width="9.109375" style="852"/>
    <col min="5889" max="5889" width="6.6640625" style="852" customWidth="1"/>
    <col min="5890" max="5890" width="28.6640625" style="852" customWidth="1"/>
    <col min="5891" max="5891" width="13.44140625" style="852" customWidth="1"/>
    <col min="5892" max="5893" width="12.6640625" style="852" customWidth="1"/>
    <col min="5894" max="5894" width="15.6640625" style="852" customWidth="1"/>
    <col min="5895" max="5897" width="12.6640625" style="852" customWidth="1"/>
    <col min="5898" max="5898" width="15.44140625" style="852" customWidth="1"/>
    <col min="5899" max="5902" width="12.6640625" style="852" customWidth="1"/>
    <col min="5903" max="6144" width="9.109375" style="852"/>
    <col min="6145" max="6145" width="6.6640625" style="852" customWidth="1"/>
    <col min="6146" max="6146" width="28.6640625" style="852" customWidth="1"/>
    <col min="6147" max="6147" width="13.44140625" style="852" customWidth="1"/>
    <col min="6148" max="6149" width="12.6640625" style="852" customWidth="1"/>
    <col min="6150" max="6150" width="15.6640625" style="852" customWidth="1"/>
    <col min="6151" max="6153" width="12.6640625" style="852" customWidth="1"/>
    <col min="6154" max="6154" width="15.44140625" style="852" customWidth="1"/>
    <col min="6155" max="6158" width="12.6640625" style="852" customWidth="1"/>
    <col min="6159" max="6400" width="9.109375" style="852"/>
    <col min="6401" max="6401" width="6.6640625" style="852" customWidth="1"/>
    <col min="6402" max="6402" width="28.6640625" style="852" customWidth="1"/>
    <col min="6403" max="6403" width="13.44140625" style="852" customWidth="1"/>
    <col min="6404" max="6405" width="12.6640625" style="852" customWidth="1"/>
    <col min="6406" max="6406" width="15.6640625" style="852" customWidth="1"/>
    <col min="6407" max="6409" width="12.6640625" style="852" customWidth="1"/>
    <col min="6410" max="6410" width="15.44140625" style="852" customWidth="1"/>
    <col min="6411" max="6414" width="12.6640625" style="852" customWidth="1"/>
    <col min="6415" max="6656" width="9.109375" style="852"/>
    <col min="6657" max="6657" width="6.6640625" style="852" customWidth="1"/>
    <col min="6658" max="6658" width="28.6640625" style="852" customWidth="1"/>
    <col min="6659" max="6659" width="13.44140625" style="852" customWidth="1"/>
    <col min="6660" max="6661" width="12.6640625" style="852" customWidth="1"/>
    <col min="6662" max="6662" width="15.6640625" style="852" customWidth="1"/>
    <col min="6663" max="6665" width="12.6640625" style="852" customWidth="1"/>
    <col min="6666" max="6666" width="15.44140625" style="852" customWidth="1"/>
    <col min="6667" max="6670" width="12.6640625" style="852" customWidth="1"/>
    <col min="6671" max="6912" width="9.109375" style="852"/>
    <col min="6913" max="6913" width="6.6640625" style="852" customWidth="1"/>
    <col min="6914" max="6914" width="28.6640625" style="852" customWidth="1"/>
    <col min="6915" max="6915" width="13.44140625" style="852" customWidth="1"/>
    <col min="6916" max="6917" width="12.6640625" style="852" customWidth="1"/>
    <col min="6918" max="6918" width="15.6640625" style="852" customWidth="1"/>
    <col min="6919" max="6921" width="12.6640625" style="852" customWidth="1"/>
    <col min="6922" max="6922" width="15.44140625" style="852" customWidth="1"/>
    <col min="6923" max="6926" width="12.6640625" style="852" customWidth="1"/>
    <col min="6927" max="7168" width="9.109375" style="852"/>
    <col min="7169" max="7169" width="6.6640625" style="852" customWidth="1"/>
    <col min="7170" max="7170" width="28.6640625" style="852" customWidth="1"/>
    <col min="7171" max="7171" width="13.44140625" style="852" customWidth="1"/>
    <col min="7172" max="7173" width="12.6640625" style="852" customWidth="1"/>
    <col min="7174" max="7174" width="15.6640625" style="852" customWidth="1"/>
    <col min="7175" max="7177" width="12.6640625" style="852" customWidth="1"/>
    <col min="7178" max="7178" width="15.44140625" style="852" customWidth="1"/>
    <col min="7179" max="7182" width="12.6640625" style="852" customWidth="1"/>
    <col min="7183" max="7424" width="9.109375" style="852"/>
    <col min="7425" max="7425" width="6.6640625" style="852" customWidth="1"/>
    <col min="7426" max="7426" width="28.6640625" style="852" customWidth="1"/>
    <col min="7427" max="7427" width="13.44140625" style="852" customWidth="1"/>
    <col min="7428" max="7429" width="12.6640625" style="852" customWidth="1"/>
    <col min="7430" max="7430" width="15.6640625" style="852" customWidth="1"/>
    <col min="7431" max="7433" width="12.6640625" style="852" customWidth="1"/>
    <col min="7434" max="7434" width="15.44140625" style="852" customWidth="1"/>
    <col min="7435" max="7438" width="12.6640625" style="852" customWidth="1"/>
    <col min="7439" max="7680" width="9.109375" style="852"/>
    <col min="7681" max="7681" width="6.6640625" style="852" customWidth="1"/>
    <col min="7682" max="7682" width="28.6640625" style="852" customWidth="1"/>
    <col min="7683" max="7683" width="13.44140625" style="852" customWidth="1"/>
    <col min="7684" max="7685" width="12.6640625" style="852" customWidth="1"/>
    <col min="7686" max="7686" width="15.6640625" style="852" customWidth="1"/>
    <col min="7687" max="7689" width="12.6640625" style="852" customWidth="1"/>
    <col min="7690" max="7690" width="15.44140625" style="852" customWidth="1"/>
    <col min="7691" max="7694" width="12.6640625" style="852" customWidth="1"/>
    <col min="7695" max="7936" width="9.109375" style="852"/>
    <col min="7937" max="7937" width="6.6640625" style="852" customWidth="1"/>
    <col min="7938" max="7938" width="28.6640625" style="852" customWidth="1"/>
    <col min="7939" max="7939" width="13.44140625" style="852" customWidth="1"/>
    <col min="7940" max="7941" width="12.6640625" style="852" customWidth="1"/>
    <col min="7942" max="7942" width="15.6640625" style="852" customWidth="1"/>
    <col min="7943" max="7945" width="12.6640625" style="852" customWidth="1"/>
    <col min="7946" max="7946" width="15.44140625" style="852" customWidth="1"/>
    <col min="7947" max="7950" width="12.6640625" style="852" customWidth="1"/>
    <col min="7951" max="8192" width="9.109375" style="852"/>
    <col min="8193" max="8193" width="6.6640625" style="852" customWidth="1"/>
    <col min="8194" max="8194" width="28.6640625" style="852" customWidth="1"/>
    <col min="8195" max="8195" width="13.44140625" style="852" customWidth="1"/>
    <col min="8196" max="8197" width="12.6640625" style="852" customWidth="1"/>
    <col min="8198" max="8198" width="15.6640625" style="852" customWidth="1"/>
    <col min="8199" max="8201" width="12.6640625" style="852" customWidth="1"/>
    <col min="8202" max="8202" width="15.44140625" style="852" customWidth="1"/>
    <col min="8203" max="8206" width="12.6640625" style="852" customWidth="1"/>
    <col min="8207" max="8448" width="9.109375" style="852"/>
    <col min="8449" max="8449" width="6.6640625" style="852" customWidth="1"/>
    <col min="8450" max="8450" width="28.6640625" style="852" customWidth="1"/>
    <col min="8451" max="8451" width="13.44140625" style="852" customWidth="1"/>
    <col min="8452" max="8453" width="12.6640625" style="852" customWidth="1"/>
    <col min="8454" max="8454" width="15.6640625" style="852" customWidth="1"/>
    <col min="8455" max="8457" width="12.6640625" style="852" customWidth="1"/>
    <col min="8458" max="8458" width="15.44140625" style="852" customWidth="1"/>
    <col min="8459" max="8462" width="12.6640625" style="852" customWidth="1"/>
    <col min="8463" max="8704" width="9.109375" style="852"/>
    <col min="8705" max="8705" width="6.6640625" style="852" customWidth="1"/>
    <col min="8706" max="8706" width="28.6640625" style="852" customWidth="1"/>
    <col min="8707" max="8707" width="13.44140625" style="852" customWidth="1"/>
    <col min="8708" max="8709" width="12.6640625" style="852" customWidth="1"/>
    <col min="8710" max="8710" width="15.6640625" style="852" customWidth="1"/>
    <col min="8711" max="8713" width="12.6640625" style="852" customWidth="1"/>
    <col min="8714" max="8714" width="15.44140625" style="852" customWidth="1"/>
    <col min="8715" max="8718" width="12.6640625" style="852" customWidth="1"/>
    <col min="8719" max="8960" width="9.109375" style="852"/>
    <col min="8961" max="8961" width="6.6640625" style="852" customWidth="1"/>
    <col min="8962" max="8962" width="28.6640625" style="852" customWidth="1"/>
    <col min="8963" max="8963" width="13.44140625" style="852" customWidth="1"/>
    <col min="8964" max="8965" width="12.6640625" style="852" customWidth="1"/>
    <col min="8966" max="8966" width="15.6640625" style="852" customWidth="1"/>
    <col min="8967" max="8969" width="12.6640625" style="852" customWidth="1"/>
    <col min="8970" max="8970" width="15.44140625" style="852" customWidth="1"/>
    <col min="8971" max="8974" width="12.6640625" style="852" customWidth="1"/>
    <col min="8975" max="9216" width="9.109375" style="852"/>
    <col min="9217" max="9217" width="6.6640625" style="852" customWidth="1"/>
    <col min="9218" max="9218" width="28.6640625" style="852" customWidth="1"/>
    <col min="9219" max="9219" width="13.44140625" style="852" customWidth="1"/>
    <col min="9220" max="9221" width="12.6640625" style="852" customWidth="1"/>
    <col min="9222" max="9222" width="15.6640625" style="852" customWidth="1"/>
    <col min="9223" max="9225" width="12.6640625" style="852" customWidth="1"/>
    <col min="9226" max="9226" width="15.44140625" style="852" customWidth="1"/>
    <col min="9227" max="9230" width="12.6640625" style="852" customWidth="1"/>
    <col min="9231" max="9472" width="9.109375" style="852"/>
    <col min="9473" max="9473" width="6.6640625" style="852" customWidth="1"/>
    <col min="9474" max="9474" width="28.6640625" style="852" customWidth="1"/>
    <col min="9475" max="9475" width="13.44140625" style="852" customWidth="1"/>
    <col min="9476" max="9477" width="12.6640625" style="852" customWidth="1"/>
    <col min="9478" max="9478" width="15.6640625" style="852" customWidth="1"/>
    <col min="9479" max="9481" width="12.6640625" style="852" customWidth="1"/>
    <col min="9482" max="9482" width="15.44140625" style="852" customWidth="1"/>
    <col min="9483" max="9486" width="12.6640625" style="852" customWidth="1"/>
    <col min="9487" max="9728" width="9.109375" style="852"/>
    <col min="9729" max="9729" width="6.6640625" style="852" customWidth="1"/>
    <col min="9730" max="9730" width="28.6640625" style="852" customWidth="1"/>
    <col min="9731" max="9731" width="13.44140625" style="852" customWidth="1"/>
    <col min="9732" max="9733" width="12.6640625" style="852" customWidth="1"/>
    <col min="9734" max="9734" width="15.6640625" style="852" customWidth="1"/>
    <col min="9735" max="9737" width="12.6640625" style="852" customWidth="1"/>
    <col min="9738" max="9738" width="15.44140625" style="852" customWidth="1"/>
    <col min="9739" max="9742" width="12.6640625" style="852" customWidth="1"/>
    <col min="9743" max="9984" width="9.109375" style="852"/>
    <col min="9985" max="9985" width="6.6640625" style="852" customWidth="1"/>
    <col min="9986" max="9986" width="28.6640625" style="852" customWidth="1"/>
    <col min="9987" max="9987" width="13.44140625" style="852" customWidth="1"/>
    <col min="9988" max="9989" width="12.6640625" style="852" customWidth="1"/>
    <col min="9990" max="9990" width="15.6640625" style="852" customWidth="1"/>
    <col min="9991" max="9993" width="12.6640625" style="852" customWidth="1"/>
    <col min="9994" max="9994" width="15.44140625" style="852" customWidth="1"/>
    <col min="9995" max="9998" width="12.6640625" style="852" customWidth="1"/>
    <col min="9999" max="10240" width="9.109375" style="852"/>
    <col min="10241" max="10241" width="6.6640625" style="852" customWidth="1"/>
    <col min="10242" max="10242" width="28.6640625" style="852" customWidth="1"/>
    <col min="10243" max="10243" width="13.44140625" style="852" customWidth="1"/>
    <col min="10244" max="10245" width="12.6640625" style="852" customWidth="1"/>
    <col min="10246" max="10246" width="15.6640625" style="852" customWidth="1"/>
    <col min="10247" max="10249" width="12.6640625" style="852" customWidth="1"/>
    <col min="10250" max="10250" width="15.44140625" style="852" customWidth="1"/>
    <col min="10251" max="10254" width="12.6640625" style="852" customWidth="1"/>
    <col min="10255" max="10496" width="9.109375" style="852"/>
    <col min="10497" max="10497" width="6.6640625" style="852" customWidth="1"/>
    <col min="10498" max="10498" width="28.6640625" style="852" customWidth="1"/>
    <col min="10499" max="10499" width="13.44140625" style="852" customWidth="1"/>
    <col min="10500" max="10501" width="12.6640625" style="852" customWidth="1"/>
    <col min="10502" max="10502" width="15.6640625" style="852" customWidth="1"/>
    <col min="10503" max="10505" width="12.6640625" style="852" customWidth="1"/>
    <col min="10506" max="10506" width="15.44140625" style="852" customWidth="1"/>
    <col min="10507" max="10510" width="12.6640625" style="852" customWidth="1"/>
    <col min="10511" max="10752" width="9.109375" style="852"/>
    <col min="10753" max="10753" width="6.6640625" style="852" customWidth="1"/>
    <col min="10754" max="10754" width="28.6640625" style="852" customWidth="1"/>
    <col min="10755" max="10755" width="13.44140625" style="852" customWidth="1"/>
    <col min="10756" max="10757" width="12.6640625" style="852" customWidth="1"/>
    <col min="10758" max="10758" width="15.6640625" style="852" customWidth="1"/>
    <col min="10759" max="10761" width="12.6640625" style="852" customWidth="1"/>
    <col min="10762" max="10762" width="15.44140625" style="852" customWidth="1"/>
    <col min="10763" max="10766" width="12.6640625" style="852" customWidth="1"/>
    <col min="10767" max="11008" width="9.109375" style="852"/>
    <col min="11009" max="11009" width="6.6640625" style="852" customWidth="1"/>
    <col min="11010" max="11010" width="28.6640625" style="852" customWidth="1"/>
    <col min="11011" max="11011" width="13.44140625" style="852" customWidth="1"/>
    <col min="11012" max="11013" width="12.6640625" style="852" customWidth="1"/>
    <col min="11014" max="11014" width="15.6640625" style="852" customWidth="1"/>
    <col min="11015" max="11017" width="12.6640625" style="852" customWidth="1"/>
    <col min="11018" max="11018" width="15.44140625" style="852" customWidth="1"/>
    <col min="11019" max="11022" width="12.6640625" style="852" customWidth="1"/>
    <col min="11023" max="11264" width="9.109375" style="852"/>
    <col min="11265" max="11265" width="6.6640625" style="852" customWidth="1"/>
    <col min="11266" max="11266" width="28.6640625" style="852" customWidth="1"/>
    <col min="11267" max="11267" width="13.44140625" style="852" customWidth="1"/>
    <col min="11268" max="11269" width="12.6640625" style="852" customWidth="1"/>
    <col min="11270" max="11270" width="15.6640625" style="852" customWidth="1"/>
    <col min="11271" max="11273" width="12.6640625" style="852" customWidth="1"/>
    <col min="11274" max="11274" width="15.44140625" style="852" customWidth="1"/>
    <col min="11275" max="11278" width="12.6640625" style="852" customWidth="1"/>
    <col min="11279" max="11520" width="9.109375" style="852"/>
    <col min="11521" max="11521" width="6.6640625" style="852" customWidth="1"/>
    <col min="11522" max="11522" width="28.6640625" style="852" customWidth="1"/>
    <col min="11523" max="11523" width="13.44140625" style="852" customWidth="1"/>
    <col min="11524" max="11525" width="12.6640625" style="852" customWidth="1"/>
    <col min="11526" max="11526" width="15.6640625" style="852" customWidth="1"/>
    <col min="11527" max="11529" width="12.6640625" style="852" customWidth="1"/>
    <col min="11530" max="11530" width="15.44140625" style="852" customWidth="1"/>
    <col min="11531" max="11534" width="12.6640625" style="852" customWidth="1"/>
    <col min="11535" max="11776" width="9.109375" style="852"/>
    <col min="11777" max="11777" width="6.6640625" style="852" customWidth="1"/>
    <col min="11778" max="11778" width="28.6640625" style="852" customWidth="1"/>
    <col min="11779" max="11779" width="13.44140625" style="852" customWidth="1"/>
    <col min="11780" max="11781" width="12.6640625" style="852" customWidth="1"/>
    <col min="11782" max="11782" width="15.6640625" style="852" customWidth="1"/>
    <col min="11783" max="11785" width="12.6640625" style="852" customWidth="1"/>
    <col min="11786" max="11786" width="15.44140625" style="852" customWidth="1"/>
    <col min="11787" max="11790" width="12.6640625" style="852" customWidth="1"/>
    <col min="11791" max="12032" width="9.109375" style="852"/>
    <col min="12033" max="12033" width="6.6640625" style="852" customWidth="1"/>
    <col min="12034" max="12034" width="28.6640625" style="852" customWidth="1"/>
    <col min="12035" max="12035" width="13.44140625" style="852" customWidth="1"/>
    <col min="12036" max="12037" width="12.6640625" style="852" customWidth="1"/>
    <col min="12038" max="12038" width="15.6640625" style="852" customWidth="1"/>
    <col min="12039" max="12041" width="12.6640625" style="852" customWidth="1"/>
    <col min="12042" max="12042" width="15.44140625" style="852" customWidth="1"/>
    <col min="12043" max="12046" width="12.6640625" style="852" customWidth="1"/>
    <col min="12047" max="12288" width="9.109375" style="852"/>
    <col min="12289" max="12289" width="6.6640625" style="852" customWidth="1"/>
    <col min="12290" max="12290" width="28.6640625" style="852" customWidth="1"/>
    <col min="12291" max="12291" width="13.44140625" style="852" customWidth="1"/>
    <col min="12292" max="12293" width="12.6640625" style="852" customWidth="1"/>
    <col min="12294" max="12294" width="15.6640625" style="852" customWidth="1"/>
    <col min="12295" max="12297" width="12.6640625" style="852" customWidth="1"/>
    <col min="12298" max="12298" width="15.44140625" style="852" customWidth="1"/>
    <col min="12299" max="12302" width="12.6640625" style="852" customWidth="1"/>
    <col min="12303" max="12544" width="9.109375" style="852"/>
    <col min="12545" max="12545" width="6.6640625" style="852" customWidth="1"/>
    <col min="12546" max="12546" width="28.6640625" style="852" customWidth="1"/>
    <col min="12547" max="12547" width="13.44140625" style="852" customWidth="1"/>
    <col min="12548" max="12549" width="12.6640625" style="852" customWidth="1"/>
    <col min="12550" max="12550" width="15.6640625" style="852" customWidth="1"/>
    <col min="12551" max="12553" width="12.6640625" style="852" customWidth="1"/>
    <col min="12554" max="12554" width="15.44140625" style="852" customWidth="1"/>
    <col min="12555" max="12558" width="12.6640625" style="852" customWidth="1"/>
    <col min="12559" max="12800" width="9.109375" style="852"/>
    <col min="12801" max="12801" width="6.6640625" style="852" customWidth="1"/>
    <col min="12802" max="12802" width="28.6640625" style="852" customWidth="1"/>
    <col min="12803" max="12803" width="13.44140625" style="852" customWidth="1"/>
    <col min="12804" max="12805" width="12.6640625" style="852" customWidth="1"/>
    <col min="12806" max="12806" width="15.6640625" style="852" customWidth="1"/>
    <col min="12807" max="12809" width="12.6640625" style="852" customWidth="1"/>
    <col min="12810" max="12810" width="15.44140625" style="852" customWidth="1"/>
    <col min="12811" max="12814" width="12.6640625" style="852" customWidth="1"/>
    <col min="12815" max="13056" width="9.109375" style="852"/>
    <col min="13057" max="13057" width="6.6640625" style="852" customWidth="1"/>
    <col min="13058" max="13058" width="28.6640625" style="852" customWidth="1"/>
    <col min="13059" max="13059" width="13.44140625" style="852" customWidth="1"/>
    <col min="13060" max="13061" width="12.6640625" style="852" customWidth="1"/>
    <col min="13062" max="13062" width="15.6640625" style="852" customWidth="1"/>
    <col min="13063" max="13065" width="12.6640625" style="852" customWidth="1"/>
    <col min="13066" max="13066" width="15.44140625" style="852" customWidth="1"/>
    <col min="13067" max="13070" width="12.6640625" style="852" customWidth="1"/>
    <col min="13071" max="13312" width="9.109375" style="852"/>
    <col min="13313" max="13313" width="6.6640625" style="852" customWidth="1"/>
    <col min="13314" max="13314" width="28.6640625" style="852" customWidth="1"/>
    <col min="13315" max="13315" width="13.44140625" style="852" customWidth="1"/>
    <col min="13316" max="13317" width="12.6640625" style="852" customWidth="1"/>
    <col min="13318" max="13318" width="15.6640625" style="852" customWidth="1"/>
    <col min="13319" max="13321" width="12.6640625" style="852" customWidth="1"/>
    <col min="13322" max="13322" width="15.44140625" style="852" customWidth="1"/>
    <col min="13323" max="13326" width="12.6640625" style="852" customWidth="1"/>
    <col min="13327" max="13568" width="9.109375" style="852"/>
    <col min="13569" max="13569" width="6.6640625" style="852" customWidth="1"/>
    <col min="13570" max="13570" width="28.6640625" style="852" customWidth="1"/>
    <col min="13571" max="13571" width="13.44140625" style="852" customWidth="1"/>
    <col min="13572" max="13573" width="12.6640625" style="852" customWidth="1"/>
    <col min="13574" max="13574" width="15.6640625" style="852" customWidth="1"/>
    <col min="13575" max="13577" width="12.6640625" style="852" customWidth="1"/>
    <col min="13578" max="13578" width="15.44140625" style="852" customWidth="1"/>
    <col min="13579" max="13582" width="12.6640625" style="852" customWidth="1"/>
    <col min="13583" max="13824" width="9.109375" style="852"/>
    <col min="13825" max="13825" width="6.6640625" style="852" customWidth="1"/>
    <col min="13826" max="13826" width="28.6640625" style="852" customWidth="1"/>
    <col min="13827" max="13827" width="13.44140625" style="852" customWidth="1"/>
    <col min="13828" max="13829" width="12.6640625" style="852" customWidth="1"/>
    <col min="13830" max="13830" width="15.6640625" style="852" customWidth="1"/>
    <col min="13831" max="13833" width="12.6640625" style="852" customWidth="1"/>
    <col min="13834" max="13834" width="15.44140625" style="852" customWidth="1"/>
    <col min="13835" max="13838" width="12.6640625" style="852" customWidth="1"/>
    <col min="13839" max="14080" width="9.109375" style="852"/>
    <col min="14081" max="14081" width="6.6640625" style="852" customWidth="1"/>
    <col min="14082" max="14082" width="28.6640625" style="852" customWidth="1"/>
    <col min="14083" max="14083" width="13.44140625" style="852" customWidth="1"/>
    <col min="14084" max="14085" width="12.6640625" style="852" customWidth="1"/>
    <col min="14086" max="14086" width="15.6640625" style="852" customWidth="1"/>
    <col min="14087" max="14089" width="12.6640625" style="852" customWidth="1"/>
    <col min="14090" max="14090" width="15.44140625" style="852" customWidth="1"/>
    <col min="14091" max="14094" width="12.6640625" style="852" customWidth="1"/>
    <col min="14095" max="14336" width="9.109375" style="852"/>
    <col min="14337" max="14337" width="6.6640625" style="852" customWidth="1"/>
    <col min="14338" max="14338" width="28.6640625" style="852" customWidth="1"/>
    <col min="14339" max="14339" width="13.44140625" style="852" customWidth="1"/>
    <col min="14340" max="14341" width="12.6640625" style="852" customWidth="1"/>
    <col min="14342" max="14342" width="15.6640625" style="852" customWidth="1"/>
    <col min="14343" max="14345" width="12.6640625" style="852" customWidth="1"/>
    <col min="14346" max="14346" width="15.44140625" style="852" customWidth="1"/>
    <col min="14347" max="14350" width="12.6640625" style="852" customWidth="1"/>
    <col min="14351" max="14592" width="9.109375" style="852"/>
    <col min="14593" max="14593" width="6.6640625" style="852" customWidth="1"/>
    <col min="14594" max="14594" width="28.6640625" style="852" customWidth="1"/>
    <col min="14595" max="14595" width="13.44140625" style="852" customWidth="1"/>
    <col min="14596" max="14597" width="12.6640625" style="852" customWidth="1"/>
    <col min="14598" max="14598" width="15.6640625" style="852" customWidth="1"/>
    <col min="14599" max="14601" width="12.6640625" style="852" customWidth="1"/>
    <col min="14602" max="14602" width="15.44140625" style="852" customWidth="1"/>
    <col min="14603" max="14606" width="12.6640625" style="852" customWidth="1"/>
    <col min="14607" max="14848" width="9.109375" style="852"/>
    <col min="14849" max="14849" width="6.6640625" style="852" customWidth="1"/>
    <col min="14850" max="14850" width="28.6640625" style="852" customWidth="1"/>
    <col min="14851" max="14851" width="13.44140625" style="852" customWidth="1"/>
    <col min="14852" max="14853" width="12.6640625" style="852" customWidth="1"/>
    <col min="14854" max="14854" width="15.6640625" style="852" customWidth="1"/>
    <col min="14855" max="14857" width="12.6640625" style="852" customWidth="1"/>
    <col min="14858" max="14858" width="15.44140625" style="852" customWidth="1"/>
    <col min="14859" max="14862" width="12.6640625" style="852" customWidth="1"/>
    <col min="14863" max="15104" width="9.109375" style="852"/>
    <col min="15105" max="15105" width="6.6640625" style="852" customWidth="1"/>
    <col min="15106" max="15106" width="28.6640625" style="852" customWidth="1"/>
    <col min="15107" max="15107" width="13.44140625" style="852" customWidth="1"/>
    <col min="15108" max="15109" width="12.6640625" style="852" customWidth="1"/>
    <col min="15110" max="15110" width="15.6640625" style="852" customWidth="1"/>
    <col min="15111" max="15113" width="12.6640625" style="852" customWidth="1"/>
    <col min="15114" max="15114" width="15.44140625" style="852" customWidth="1"/>
    <col min="15115" max="15118" width="12.6640625" style="852" customWidth="1"/>
    <col min="15119" max="15360" width="9.109375" style="852"/>
    <col min="15361" max="15361" width="6.6640625" style="852" customWidth="1"/>
    <col min="15362" max="15362" width="28.6640625" style="852" customWidth="1"/>
    <col min="15363" max="15363" width="13.44140625" style="852" customWidth="1"/>
    <col min="15364" max="15365" width="12.6640625" style="852" customWidth="1"/>
    <col min="15366" max="15366" width="15.6640625" style="852" customWidth="1"/>
    <col min="15367" max="15369" width="12.6640625" style="852" customWidth="1"/>
    <col min="15370" max="15370" width="15.44140625" style="852" customWidth="1"/>
    <col min="15371" max="15374" width="12.6640625" style="852" customWidth="1"/>
    <col min="15375" max="15616" width="9.109375" style="852"/>
    <col min="15617" max="15617" width="6.6640625" style="852" customWidth="1"/>
    <col min="15618" max="15618" width="28.6640625" style="852" customWidth="1"/>
    <col min="15619" max="15619" width="13.44140625" style="852" customWidth="1"/>
    <col min="15620" max="15621" width="12.6640625" style="852" customWidth="1"/>
    <col min="15622" max="15622" width="15.6640625" style="852" customWidth="1"/>
    <col min="15623" max="15625" width="12.6640625" style="852" customWidth="1"/>
    <col min="15626" max="15626" width="15.44140625" style="852" customWidth="1"/>
    <col min="15627" max="15630" width="12.6640625" style="852" customWidth="1"/>
    <col min="15631" max="15872" width="9.109375" style="852"/>
    <col min="15873" max="15873" width="6.6640625" style="852" customWidth="1"/>
    <col min="15874" max="15874" width="28.6640625" style="852" customWidth="1"/>
    <col min="15875" max="15875" width="13.44140625" style="852" customWidth="1"/>
    <col min="15876" max="15877" width="12.6640625" style="852" customWidth="1"/>
    <col min="15878" max="15878" width="15.6640625" style="852" customWidth="1"/>
    <col min="15879" max="15881" width="12.6640625" style="852" customWidth="1"/>
    <col min="15882" max="15882" width="15.44140625" style="852" customWidth="1"/>
    <col min="15883" max="15886" width="12.6640625" style="852" customWidth="1"/>
    <col min="15887" max="16128" width="9.109375" style="852"/>
    <col min="16129" max="16129" width="6.6640625" style="852" customWidth="1"/>
    <col min="16130" max="16130" width="28.6640625" style="852" customWidth="1"/>
    <col min="16131" max="16131" width="13.44140625" style="852" customWidth="1"/>
    <col min="16132" max="16133" width="12.6640625" style="852" customWidth="1"/>
    <col min="16134" max="16134" width="15.6640625" style="852" customWidth="1"/>
    <col min="16135" max="16137" width="12.6640625" style="852" customWidth="1"/>
    <col min="16138" max="16138" width="15.44140625" style="852" customWidth="1"/>
    <col min="16139" max="16142" width="12.6640625" style="852" customWidth="1"/>
    <col min="16143" max="16383" width="9.109375" style="852"/>
    <col min="16384" max="16384" width="9.109375" style="852" customWidth="1"/>
  </cols>
  <sheetData>
    <row r="1" spans="1:14" ht="13.5" customHeight="1">
      <c r="A1" s="849"/>
      <c r="B1" s="850" t="s">
        <v>926</v>
      </c>
      <c r="C1" s="850"/>
      <c r="D1" s="850"/>
      <c r="E1" s="850"/>
      <c r="F1" s="850"/>
      <c r="G1" s="850"/>
      <c r="H1" s="850"/>
      <c r="I1" s="850"/>
      <c r="J1" s="850"/>
      <c r="K1" s="850"/>
      <c r="L1" s="850"/>
      <c r="M1" s="851"/>
      <c r="N1" s="850"/>
    </row>
    <row r="2" spans="1:14" ht="13.5" customHeight="1">
      <c r="A2" s="853"/>
      <c r="B2" s="854"/>
      <c r="C2" s="855" t="s">
        <v>927</v>
      </c>
      <c r="D2" s="856"/>
      <c r="E2" s="857"/>
      <c r="F2" s="1076"/>
      <c r="G2" s="855" t="s">
        <v>928</v>
      </c>
      <c r="H2" s="856"/>
      <c r="I2" s="857"/>
      <c r="J2" s="855" t="s">
        <v>929</v>
      </c>
      <c r="K2" s="856"/>
      <c r="L2" s="857"/>
      <c r="M2" s="858"/>
      <c r="N2" s="853"/>
    </row>
    <row r="3" spans="1:14" ht="13.5" customHeight="1">
      <c r="A3" s="859"/>
      <c r="B3" s="863"/>
      <c r="C3" s="1078"/>
      <c r="D3" s="1077"/>
      <c r="E3" s="1075" t="s">
        <v>337</v>
      </c>
      <c r="F3" s="1072"/>
      <c r="G3" s="1073"/>
      <c r="H3" s="1071"/>
      <c r="I3" s="1079" t="s">
        <v>337</v>
      </c>
      <c r="J3" s="1071"/>
      <c r="K3" s="1071"/>
      <c r="L3" s="1074"/>
      <c r="M3" s="865"/>
      <c r="N3" s="859"/>
    </row>
    <row r="4" spans="1:14" ht="13.5" customHeight="1">
      <c r="A4" s="859"/>
      <c r="B4" s="860"/>
      <c r="C4" s="861" t="s">
        <v>930</v>
      </c>
      <c r="D4" s="862"/>
      <c r="E4" s="863" t="s">
        <v>931</v>
      </c>
      <c r="F4" s="864" t="s">
        <v>365</v>
      </c>
      <c r="G4" s="862" t="s">
        <v>930</v>
      </c>
      <c r="H4" s="861" t="s">
        <v>932</v>
      </c>
      <c r="I4" s="859" t="s">
        <v>931</v>
      </c>
      <c r="J4" s="861" t="s">
        <v>930</v>
      </c>
      <c r="K4" s="862"/>
      <c r="L4" s="859" t="s">
        <v>337</v>
      </c>
      <c r="M4" s="865"/>
      <c r="N4" s="859" t="s">
        <v>292</v>
      </c>
    </row>
    <row r="5" spans="1:14" ht="13.5" customHeight="1">
      <c r="A5" s="859"/>
      <c r="B5" s="860"/>
      <c r="C5" s="861" t="s">
        <v>933</v>
      </c>
      <c r="D5" s="862" t="s">
        <v>932</v>
      </c>
      <c r="E5" s="863" t="s">
        <v>552</v>
      </c>
      <c r="F5" s="864" t="s">
        <v>805</v>
      </c>
      <c r="G5" s="862" t="s">
        <v>933</v>
      </c>
      <c r="H5" s="861" t="s">
        <v>934</v>
      </c>
      <c r="I5" s="859" t="s">
        <v>599</v>
      </c>
      <c r="J5" s="861" t="s">
        <v>933</v>
      </c>
      <c r="K5" s="862" t="s">
        <v>932</v>
      </c>
      <c r="L5" s="859" t="s">
        <v>552</v>
      </c>
      <c r="M5" s="865" t="s">
        <v>292</v>
      </c>
      <c r="N5" s="859" t="s">
        <v>367</v>
      </c>
    </row>
    <row r="6" spans="1:14" ht="13.5" customHeight="1">
      <c r="A6" s="859" t="s">
        <v>553</v>
      </c>
      <c r="B6" s="860" t="s">
        <v>554</v>
      </c>
      <c r="C6" s="861" t="s">
        <v>552</v>
      </c>
      <c r="D6" s="866" t="s">
        <v>934</v>
      </c>
      <c r="E6" s="863" t="s">
        <v>728</v>
      </c>
      <c r="F6" s="859" t="s">
        <v>366</v>
      </c>
      <c r="G6" s="862" t="s">
        <v>599</v>
      </c>
      <c r="H6" s="867" t="s">
        <v>935</v>
      </c>
      <c r="I6" s="859" t="s">
        <v>446</v>
      </c>
      <c r="J6" s="861" t="s">
        <v>552</v>
      </c>
      <c r="K6" s="866" t="s">
        <v>934</v>
      </c>
      <c r="L6" s="859" t="s">
        <v>1079</v>
      </c>
      <c r="M6" s="865" t="s">
        <v>175</v>
      </c>
      <c r="N6" s="859" t="s">
        <v>552</v>
      </c>
    </row>
    <row r="7" spans="1:14" ht="13.5" customHeight="1">
      <c r="A7" s="868" t="s">
        <v>560</v>
      </c>
      <c r="B7" s="869" t="s">
        <v>739</v>
      </c>
      <c r="C7" s="1080">
        <v>45292</v>
      </c>
      <c r="D7" s="871">
        <v>2024</v>
      </c>
      <c r="E7" s="872" t="s">
        <v>740</v>
      </c>
      <c r="F7" s="873" t="s">
        <v>746</v>
      </c>
      <c r="G7" s="862" t="s">
        <v>446</v>
      </c>
      <c r="H7" s="874" t="s">
        <v>936</v>
      </c>
      <c r="I7" s="868" t="s">
        <v>751</v>
      </c>
      <c r="J7" s="870" t="s">
        <v>1078</v>
      </c>
      <c r="K7" s="871">
        <v>2024</v>
      </c>
      <c r="L7" s="868" t="s">
        <v>758</v>
      </c>
      <c r="M7" s="875" t="s">
        <v>155</v>
      </c>
      <c r="N7" s="868" t="s">
        <v>477</v>
      </c>
    </row>
    <row r="8" spans="1:14" ht="13.5" customHeight="1">
      <c r="A8" s="853"/>
      <c r="B8" s="876" t="s">
        <v>654</v>
      </c>
      <c r="C8" s="877"/>
      <c r="D8" s="877"/>
      <c r="E8" s="878"/>
      <c r="F8" s="878"/>
      <c r="G8" s="877"/>
      <c r="H8" s="877"/>
      <c r="I8" s="878"/>
      <c r="J8" s="877"/>
      <c r="K8" s="877"/>
      <c r="L8" s="878"/>
      <c r="M8" s="879"/>
      <c r="N8" s="878"/>
    </row>
    <row r="9" spans="1:14" ht="13.5" customHeight="1">
      <c r="A9" s="859"/>
      <c r="B9" s="880" t="s">
        <v>655</v>
      </c>
      <c r="C9" s="881"/>
      <c r="D9" s="881" t="s">
        <v>538</v>
      </c>
      <c r="E9" s="882" t="s">
        <v>538</v>
      </c>
      <c r="F9" s="882" t="s">
        <v>538</v>
      </c>
      <c r="G9" s="881" t="s">
        <v>538</v>
      </c>
      <c r="H9" s="881" t="s">
        <v>538</v>
      </c>
      <c r="I9" s="882" t="s">
        <v>538</v>
      </c>
      <c r="J9" s="881" t="s">
        <v>538</v>
      </c>
      <c r="K9" s="881" t="s">
        <v>538</v>
      </c>
      <c r="L9" s="882" t="s">
        <v>538</v>
      </c>
      <c r="M9" s="879"/>
      <c r="N9" s="882" t="s">
        <v>538</v>
      </c>
    </row>
    <row r="10" spans="1:14" ht="13.5" customHeight="1">
      <c r="A10" s="859"/>
      <c r="B10" s="880" t="s">
        <v>656</v>
      </c>
      <c r="C10" s="883"/>
      <c r="D10" s="883"/>
      <c r="E10" s="884">
        <f>ROUND(C10+D10,0)</f>
        <v>0</v>
      </c>
      <c r="F10" s="884">
        <f>ROUND(J10-G10-C10,0)</f>
        <v>0</v>
      </c>
      <c r="G10" s="883"/>
      <c r="H10" s="883"/>
      <c r="I10" s="884">
        <f>ROUND(G10+H10,0)</f>
        <v>0</v>
      </c>
      <c r="J10" s="883"/>
      <c r="K10" s="883"/>
      <c r="L10" s="884"/>
      <c r="M10" s="879">
        <f>'10'!I10</f>
        <v>0</v>
      </c>
      <c r="N10" s="884">
        <f>ROUND(L10*M10,0)</f>
        <v>0</v>
      </c>
    </row>
    <row r="11" spans="1:14" ht="13.5" customHeight="1">
      <c r="A11" s="859"/>
      <c r="B11" s="880" t="s">
        <v>657</v>
      </c>
      <c r="C11" s="885"/>
      <c r="D11" s="886"/>
      <c r="E11" s="884">
        <f t="shared" ref="E11:E16" si="0">ROUND(C11+D11,0)</f>
        <v>0</v>
      </c>
      <c r="F11" s="884">
        <f t="shared" ref="F11:F16" si="1">ROUND(J11-G11-C11,0)</f>
        <v>0</v>
      </c>
      <c r="G11" s="885"/>
      <c r="H11" s="885"/>
      <c r="I11" s="884">
        <f t="shared" ref="I11:I16" si="2">ROUND(G11+H11,0)</f>
        <v>0</v>
      </c>
      <c r="J11" s="885"/>
      <c r="K11" s="886"/>
      <c r="L11" s="884">
        <f t="shared" ref="L11:L16" si="3">ROUND(J11+K11,0)</f>
        <v>0</v>
      </c>
      <c r="M11" s="879">
        <f>'10'!I11</f>
        <v>0</v>
      </c>
      <c r="N11" s="884">
        <f t="shared" ref="N11:N16" si="4">ROUND(L11*M11,0)</f>
        <v>0</v>
      </c>
    </row>
    <row r="12" spans="1:14" ht="13.5" customHeight="1">
      <c r="A12" s="859"/>
      <c r="B12" s="887" t="s">
        <v>354</v>
      </c>
      <c r="C12" s="883"/>
      <c r="D12" s="883"/>
      <c r="E12" s="884">
        <f t="shared" si="0"/>
        <v>0</v>
      </c>
      <c r="F12" s="884">
        <f t="shared" si="1"/>
        <v>0</v>
      </c>
      <c r="G12" s="883"/>
      <c r="H12" s="883"/>
      <c r="I12" s="884">
        <f t="shared" si="2"/>
        <v>0</v>
      </c>
      <c r="J12" s="883"/>
      <c r="K12" s="883"/>
      <c r="L12" s="884">
        <f t="shared" si="3"/>
        <v>0</v>
      </c>
      <c r="M12" s="879">
        <f>'10'!I12</f>
        <v>0</v>
      </c>
      <c r="N12" s="884">
        <f t="shared" si="4"/>
        <v>0</v>
      </c>
    </row>
    <row r="13" spans="1:14" ht="13.5" customHeight="1">
      <c r="A13" s="859"/>
      <c r="B13" s="880" t="s">
        <v>658</v>
      </c>
      <c r="C13" s="883"/>
      <c r="D13" s="883"/>
      <c r="E13" s="884">
        <f t="shared" si="0"/>
        <v>0</v>
      </c>
      <c r="F13" s="884">
        <f t="shared" si="1"/>
        <v>0</v>
      </c>
      <c r="G13" s="883"/>
      <c r="H13" s="883"/>
      <c r="I13" s="884">
        <f t="shared" si="2"/>
        <v>0</v>
      </c>
      <c r="J13" s="883"/>
      <c r="K13" s="883"/>
      <c r="L13" s="884">
        <f t="shared" si="3"/>
        <v>0</v>
      </c>
      <c r="M13" s="879">
        <f>'10'!I13</f>
        <v>0</v>
      </c>
      <c r="N13" s="884">
        <f t="shared" si="4"/>
        <v>0</v>
      </c>
    </row>
    <row r="14" spans="1:14" ht="13.5" customHeight="1">
      <c r="A14" s="859"/>
      <c r="B14" s="880" t="s">
        <v>659</v>
      </c>
      <c r="C14" s="883"/>
      <c r="D14" s="883"/>
      <c r="E14" s="884">
        <f t="shared" si="0"/>
        <v>0</v>
      </c>
      <c r="F14" s="884">
        <f t="shared" si="1"/>
        <v>0</v>
      </c>
      <c r="G14" s="883"/>
      <c r="H14" s="883"/>
      <c r="I14" s="884">
        <f t="shared" si="2"/>
        <v>0</v>
      </c>
      <c r="J14" s="883"/>
      <c r="K14" s="883"/>
      <c r="L14" s="884">
        <f t="shared" si="3"/>
        <v>0</v>
      </c>
      <c r="M14" s="879">
        <f>'10'!I14</f>
        <v>0</v>
      </c>
      <c r="N14" s="884">
        <f t="shared" si="4"/>
        <v>0</v>
      </c>
    </row>
    <row r="15" spans="1:14" ht="13.5" customHeight="1">
      <c r="A15" s="859"/>
      <c r="B15" s="880" t="s">
        <v>660</v>
      </c>
      <c r="C15" s="883"/>
      <c r="D15" s="883"/>
      <c r="E15" s="884">
        <f t="shared" si="0"/>
        <v>0</v>
      </c>
      <c r="F15" s="884">
        <f t="shared" si="1"/>
        <v>0</v>
      </c>
      <c r="G15" s="883"/>
      <c r="H15" s="883"/>
      <c r="I15" s="884">
        <f t="shared" si="2"/>
        <v>0</v>
      </c>
      <c r="J15" s="883"/>
      <c r="K15" s="883"/>
      <c r="L15" s="884">
        <f t="shared" si="3"/>
        <v>0</v>
      </c>
      <c r="M15" s="879">
        <f>'10'!I15</f>
        <v>0</v>
      </c>
      <c r="N15" s="884">
        <f t="shared" si="4"/>
        <v>0</v>
      </c>
    </row>
    <row r="16" spans="1:14" ht="13.5" customHeight="1">
      <c r="A16" s="859"/>
      <c r="B16" s="880" t="s">
        <v>661</v>
      </c>
      <c r="C16" s="883"/>
      <c r="D16" s="883"/>
      <c r="E16" s="884">
        <f t="shared" si="0"/>
        <v>0</v>
      </c>
      <c r="F16" s="884">
        <f t="shared" si="1"/>
        <v>0</v>
      </c>
      <c r="G16" s="883"/>
      <c r="H16" s="883"/>
      <c r="I16" s="884">
        <f t="shared" si="2"/>
        <v>0</v>
      </c>
      <c r="J16" s="883"/>
      <c r="K16" s="883"/>
      <c r="L16" s="884">
        <f t="shared" si="3"/>
        <v>0</v>
      </c>
      <c r="M16" s="879">
        <f>'10'!I16</f>
        <v>0</v>
      </c>
      <c r="N16" s="884">
        <f t="shared" si="4"/>
        <v>0</v>
      </c>
    </row>
    <row r="17" spans="1:14" ht="13.5" customHeight="1">
      <c r="A17" s="859">
        <v>3110</v>
      </c>
      <c r="B17" s="880" t="s">
        <v>355</v>
      </c>
      <c r="C17" s="885">
        <f>SUM(C9:C16)</f>
        <v>0</v>
      </c>
      <c r="D17" s="885">
        <f>SUM(D9:D16)</f>
        <v>0</v>
      </c>
      <c r="E17" s="884">
        <f t="shared" ref="E17:L17" si="5">SUM(E9:E16)</f>
        <v>0</v>
      </c>
      <c r="F17" s="884">
        <f t="shared" si="5"/>
        <v>0</v>
      </c>
      <c r="G17" s="885">
        <f t="shared" si="5"/>
        <v>0</v>
      </c>
      <c r="H17" s="885">
        <f t="shared" si="5"/>
        <v>0</v>
      </c>
      <c r="I17" s="884">
        <f t="shared" si="5"/>
        <v>0</v>
      </c>
      <c r="J17" s="885">
        <f t="shared" si="5"/>
        <v>0</v>
      </c>
      <c r="K17" s="885">
        <f t="shared" si="5"/>
        <v>0</v>
      </c>
      <c r="L17" s="884">
        <f t="shared" si="5"/>
        <v>0</v>
      </c>
      <c r="M17" s="879"/>
      <c r="N17" s="884">
        <f>SUM(N9:N16)</f>
        <v>0</v>
      </c>
    </row>
    <row r="18" spans="1:14" ht="13.5" customHeight="1">
      <c r="A18" s="859"/>
      <c r="B18" s="888" t="s">
        <v>662</v>
      </c>
      <c r="C18" s="889"/>
      <c r="D18" s="889"/>
      <c r="E18" s="890"/>
      <c r="F18" s="890"/>
      <c r="G18" s="889"/>
      <c r="H18" s="889"/>
      <c r="I18" s="890"/>
      <c r="J18" s="889"/>
      <c r="K18" s="889"/>
      <c r="L18" s="890"/>
      <c r="M18" s="891"/>
      <c r="N18" s="890"/>
    </row>
    <row r="19" spans="1:14" ht="13.5" customHeight="1">
      <c r="A19" s="859"/>
      <c r="B19" s="880" t="s">
        <v>663</v>
      </c>
      <c r="C19" s="892"/>
      <c r="D19" s="892"/>
      <c r="E19" s="893">
        <f>ROUND(C19+D19,0)</f>
        <v>0</v>
      </c>
      <c r="F19" s="893">
        <f>ROUND(J19-G19-C19,0)</f>
        <v>0</v>
      </c>
      <c r="G19" s="892"/>
      <c r="H19" s="892"/>
      <c r="I19" s="893">
        <f>ROUND(G19+H19,0)</f>
        <v>0</v>
      </c>
      <c r="J19" s="892"/>
      <c r="K19" s="892"/>
      <c r="L19" s="893">
        <f>ROUND(J19+K19,0)</f>
        <v>0</v>
      </c>
      <c r="M19" s="894"/>
      <c r="N19" s="893">
        <f>ROUND(L19*M19,0)</f>
        <v>0</v>
      </c>
    </row>
    <row r="20" spans="1:14" ht="13.5" customHeight="1">
      <c r="A20" s="859"/>
      <c r="B20" s="880" t="s">
        <v>664</v>
      </c>
      <c r="C20" s="883"/>
      <c r="D20" s="883"/>
      <c r="E20" s="884">
        <f>ROUND(C20+D20,0)</f>
        <v>0</v>
      </c>
      <c r="F20" s="884">
        <f>ROUND(J20-G20-C20,0)</f>
        <v>0</v>
      </c>
      <c r="G20" s="883"/>
      <c r="H20" s="1095">
        <v>0</v>
      </c>
      <c r="I20" s="884">
        <f>ROUND(G20+H20,0)</f>
        <v>0</v>
      </c>
      <c r="J20" s="883"/>
      <c r="K20" s="883"/>
      <c r="L20" s="884">
        <f>ROUND(J20+K20,0)</f>
        <v>0</v>
      </c>
      <c r="M20" s="879">
        <f>'10'!I20</f>
        <v>0</v>
      </c>
      <c r="N20" s="884">
        <f>ROUND(L20*M20,0)</f>
        <v>0</v>
      </c>
    </row>
    <row r="21" spans="1:14" ht="13.5" customHeight="1">
      <c r="A21" s="859"/>
      <c r="B21" s="880" t="s">
        <v>665</v>
      </c>
      <c r="C21" s="885"/>
      <c r="D21" s="885"/>
      <c r="E21" s="884">
        <f>ROUND(C21+D21,0)</f>
        <v>0</v>
      </c>
      <c r="F21" s="884">
        <f>ROUND(J21-G21-C21,0)</f>
        <v>0</v>
      </c>
      <c r="G21" s="885"/>
      <c r="H21" s="885"/>
      <c r="I21" s="884">
        <f>ROUND(G21+H21,0)</f>
        <v>0</v>
      </c>
      <c r="J21" s="885"/>
      <c r="K21" s="885"/>
      <c r="L21" s="884">
        <f>ROUND(J21+K21,0)</f>
        <v>0</v>
      </c>
      <c r="M21" s="879">
        <f>'10'!I21</f>
        <v>0</v>
      </c>
      <c r="N21" s="884">
        <f>ROUND(L21*M21,0)</f>
        <v>0</v>
      </c>
    </row>
    <row r="22" spans="1:14" ht="13.5" customHeight="1">
      <c r="A22" s="859"/>
      <c r="B22" s="880" t="s">
        <v>730</v>
      </c>
      <c r="C22" s="883"/>
      <c r="D22" s="885"/>
      <c r="E22" s="884">
        <f>ROUND(C22+D22,0)</f>
        <v>0</v>
      </c>
      <c r="F22" s="884">
        <f>ROUND(J22-G22-C22,0)</f>
        <v>0</v>
      </c>
      <c r="G22" s="885"/>
      <c r="H22" s="885"/>
      <c r="I22" s="884">
        <f>ROUND(G22+H22,0)</f>
        <v>0</v>
      </c>
      <c r="J22" s="1096">
        <v>0</v>
      </c>
      <c r="K22" s="885"/>
      <c r="L22" s="884">
        <f>ROUND(J22+K22,0)</f>
        <v>0</v>
      </c>
      <c r="M22" s="879">
        <f>'10'!I22</f>
        <v>0</v>
      </c>
      <c r="N22" s="884">
        <f>ROUND(L22*M22,0)</f>
        <v>0</v>
      </c>
    </row>
    <row r="23" spans="1:14" ht="13.5" customHeight="1">
      <c r="A23" s="859"/>
      <c r="B23" s="880" t="s">
        <v>729</v>
      </c>
      <c r="C23" s="883"/>
      <c r="D23" s="883"/>
      <c r="E23" s="884">
        <f>ROUND(C23+D23,0)</f>
        <v>0</v>
      </c>
      <c r="F23" s="884">
        <f>ROUND(J23-G23-C23,0)</f>
        <v>0</v>
      </c>
      <c r="G23" s="883"/>
      <c r="H23" s="883"/>
      <c r="I23" s="884">
        <f>ROUND(G23+H23,0)</f>
        <v>0</v>
      </c>
      <c r="J23" s="883"/>
      <c r="K23" s="883"/>
      <c r="L23" s="884">
        <f>ROUND(J23+K23,0)</f>
        <v>0</v>
      </c>
      <c r="M23" s="879">
        <f>'10'!I23</f>
        <v>0</v>
      </c>
      <c r="N23" s="884">
        <f>ROUND(L23*M23,0)</f>
        <v>0</v>
      </c>
    </row>
    <row r="24" spans="1:14" ht="13.5" customHeight="1">
      <c r="A24" s="859">
        <v>3120</v>
      </c>
      <c r="B24" s="880" t="s">
        <v>357</v>
      </c>
      <c r="C24" s="885">
        <f t="shared" ref="C24:L24" si="6">SUM(C19:C23)</f>
        <v>0</v>
      </c>
      <c r="D24" s="885">
        <f t="shared" si="6"/>
        <v>0</v>
      </c>
      <c r="E24" s="884">
        <f t="shared" si="6"/>
        <v>0</v>
      </c>
      <c r="F24" s="884">
        <f t="shared" si="6"/>
        <v>0</v>
      </c>
      <c r="G24" s="885">
        <f t="shared" si="6"/>
        <v>0</v>
      </c>
      <c r="H24" s="885">
        <f t="shared" si="6"/>
        <v>0</v>
      </c>
      <c r="I24" s="884">
        <f t="shared" si="6"/>
        <v>0</v>
      </c>
      <c r="J24" s="885">
        <f t="shared" si="6"/>
        <v>0</v>
      </c>
      <c r="K24" s="885">
        <f t="shared" si="6"/>
        <v>0</v>
      </c>
      <c r="L24" s="884">
        <f t="shared" si="6"/>
        <v>0</v>
      </c>
      <c r="M24" s="879">
        <f>'10'!I24</f>
        <v>0</v>
      </c>
      <c r="N24" s="884">
        <f>SUM(N19:N23)</f>
        <v>0</v>
      </c>
    </row>
    <row r="25" spans="1:14" ht="13.5" customHeight="1">
      <c r="A25" s="859"/>
      <c r="B25" s="895" t="s">
        <v>731</v>
      </c>
      <c r="C25" s="889"/>
      <c r="D25" s="889"/>
      <c r="E25" s="890"/>
      <c r="F25" s="890"/>
      <c r="G25" s="889"/>
      <c r="H25" s="889"/>
      <c r="I25" s="890"/>
      <c r="J25" s="889"/>
      <c r="K25" s="889"/>
      <c r="L25" s="890"/>
      <c r="M25" s="891"/>
      <c r="N25" s="890"/>
    </row>
    <row r="26" spans="1:14" ht="13.5" customHeight="1">
      <c r="A26" s="859"/>
      <c r="B26" s="880" t="s">
        <v>666</v>
      </c>
      <c r="C26" s="896"/>
      <c r="D26" s="896"/>
      <c r="E26" s="893">
        <f>ROUND(C26+D26,0)</f>
        <v>0</v>
      </c>
      <c r="F26" s="893">
        <f>ROUND(J26-G26-C26,0)</f>
        <v>0</v>
      </c>
      <c r="G26" s="892"/>
      <c r="H26" s="892"/>
      <c r="I26" s="893">
        <f>ROUND(G26+H26,0)</f>
        <v>0</v>
      </c>
      <c r="J26" s="896"/>
      <c r="K26" s="896"/>
      <c r="L26" s="893">
        <f>ROUND(J26+K26,0)</f>
        <v>0</v>
      </c>
      <c r="M26" s="879">
        <f>'10'!I26</f>
        <v>0</v>
      </c>
      <c r="N26" s="893">
        <f>ROUND(L26*M26,0)</f>
        <v>0</v>
      </c>
    </row>
    <row r="27" spans="1:14" ht="13.5" customHeight="1">
      <c r="A27" s="859"/>
      <c r="B27" s="880" t="s">
        <v>732</v>
      </c>
      <c r="C27" s="883"/>
      <c r="D27" s="883"/>
      <c r="E27" s="884">
        <f>ROUND(C27+D27,0)</f>
        <v>0</v>
      </c>
      <c r="F27" s="884">
        <f>ROUND(J27-G27-C27,0)</f>
        <v>0</v>
      </c>
      <c r="G27" s="885"/>
      <c r="H27" s="885"/>
      <c r="I27" s="884">
        <f>ROUND(G27+H27,0)</f>
        <v>0</v>
      </c>
      <c r="J27" s="883"/>
      <c r="K27" s="883"/>
      <c r="L27" s="884">
        <f>ROUND(J27+K27,0)</f>
        <v>0</v>
      </c>
      <c r="M27" s="879">
        <f>'10'!I27</f>
        <v>0</v>
      </c>
      <c r="N27" s="884">
        <f>ROUND(L27*M27,0)</f>
        <v>0</v>
      </c>
    </row>
    <row r="28" spans="1:14" ht="13.5" customHeight="1">
      <c r="A28" s="859"/>
      <c r="B28" s="887" t="s">
        <v>733</v>
      </c>
      <c r="C28" s="883"/>
      <c r="D28" s="883"/>
      <c r="E28" s="884">
        <f>ROUND(C28+D28,0)</f>
        <v>0</v>
      </c>
      <c r="F28" s="884">
        <f>ROUND(J28-G28-C28,0)</f>
        <v>0</v>
      </c>
      <c r="G28" s="885"/>
      <c r="H28" s="885"/>
      <c r="I28" s="884">
        <f>ROUND(G28+H28,0)</f>
        <v>0</v>
      </c>
      <c r="J28" s="883"/>
      <c r="K28" s="883"/>
      <c r="L28" s="884">
        <f>ROUND(J28+K28,0)</f>
        <v>0</v>
      </c>
      <c r="M28" s="879">
        <f>'10'!I28</f>
        <v>0</v>
      </c>
      <c r="N28" s="884">
        <f>ROUND(L28*M28,0)</f>
        <v>0</v>
      </c>
    </row>
    <row r="29" spans="1:14" ht="13.5" customHeight="1">
      <c r="A29" s="859"/>
      <c r="B29" s="880" t="s">
        <v>668</v>
      </c>
      <c r="C29" s="883"/>
      <c r="D29" s="883"/>
      <c r="E29" s="884">
        <f>ROUND(C29+D29,0)</f>
        <v>0</v>
      </c>
      <c r="F29" s="884">
        <f>ROUND(J29-G29-C29,0)</f>
        <v>0</v>
      </c>
      <c r="G29" s="885"/>
      <c r="H29" s="885"/>
      <c r="I29" s="884">
        <f>ROUND(G29+H29,0)</f>
        <v>0</v>
      </c>
      <c r="J29" s="883"/>
      <c r="K29" s="883"/>
      <c r="L29" s="884">
        <f>ROUND(J29+K29,0)</f>
        <v>0</v>
      </c>
      <c r="M29" s="879">
        <f>'10'!I29</f>
        <v>0</v>
      </c>
      <c r="N29" s="884">
        <f>ROUND(L29*M29,0)</f>
        <v>0</v>
      </c>
    </row>
    <row r="30" spans="1:14" ht="13.5" customHeight="1">
      <c r="A30" s="859"/>
      <c r="B30" s="880" t="s">
        <v>669</v>
      </c>
      <c r="C30" s="885"/>
      <c r="D30" s="885"/>
      <c r="E30" s="884">
        <f>ROUND(C30+D30,0)</f>
        <v>0</v>
      </c>
      <c r="F30" s="884">
        <f>ROUND(J30-G30-C30,0)</f>
        <v>0</v>
      </c>
      <c r="G30" s="885"/>
      <c r="H30" s="885"/>
      <c r="I30" s="884">
        <f>ROUND(G30+H30,0)</f>
        <v>0</v>
      </c>
      <c r="J30" s="885"/>
      <c r="K30" s="885"/>
      <c r="L30" s="884">
        <f>ROUND(J30+K30,0)</f>
        <v>0</v>
      </c>
      <c r="M30" s="879">
        <f>'10'!I30</f>
        <v>0</v>
      </c>
      <c r="N30" s="884">
        <f>ROUND(L30*M30,0)</f>
        <v>0</v>
      </c>
    </row>
    <row r="31" spans="1:14" ht="13.5" customHeight="1">
      <c r="A31" s="859">
        <v>3130</v>
      </c>
      <c r="B31" s="880" t="s">
        <v>358</v>
      </c>
      <c r="C31" s="885">
        <f t="shared" ref="C31:L31" si="7">SUM(C26:C30)</f>
        <v>0</v>
      </c>
      <c r="D31" s="885">
        <f t="shared" si="7"/>
        <v>0</v>
      </c>
      <c r="E31" s="884">
        <f t="shared" si="7"/>
        <v>0</v>
      </c>
      <c r="F31" s="884">
        <f t="shared" si="7"/>
        <v>0</v>
      </c>
      <c r="G31" s="885">
        <f t="shared" si="7"/>
        <v>0</v>
      </c>
      <c r="H31" s="885">
        <f t="shared" si="7"/>
        <v>0</v>
      </c>
      <c r="I31" s="884">
        <f t="shared" si="7"/>
        <v>0</v>
      </c>
      <c r="J31" s="885">
        <f t="shared" si="7"/>
        <v>0</v>
      </c>
      <c r="K31" s="885">
        <f t="shared" si="7"/>
        <v>0</v>
      </c>
      <c r="L31" s="884">
        <f t="shared" si="7"/>
        <v>0</v>
      </c>
      <c r="M31" s="879">
        <f>'10'!I31</f>
        <v>0</v>
      </c>
      <c r="N31" s="884">
        <f>SUM(N26:N30)</f>
        <v>0</v>
      </c>
    </row>
    <row r="32" spans="1:14" ht="13.5" customHeight="1">
      <c r="A32" s="897"/>
      <c r="B32" s="888" t="s">
        <v>670</v>
      </c>
      <c r="C32" s="898"/>
      <c r="D32" s="899"/>
      <c r="E32" s="890"/>
      <c r="F32" s="890"/>
      <c r="G32" s="889"/>
      <c r="H32" s="899"/>
      <c r="I32" s="890"/>
      <c r="J32" s="898"/>
      <c r="K32" s="899"/>
      <c r="L32" s="890"/>
      <c r="M32" s="891"/>
      <c r="N32" s="890"/>
    </row>
    <row r="33" spans="1:14" ht="13.5" customHeight="1">
      <c r="A33" s="859"/>
      <c r="B33" s="880" t="s">
        <v>671</v>
      </c>
      <c r="C33" s="900"/>
      <c r="D33" s="901"/>
      <c r="E33" s="893">
        <f t="shared" ref="E33:E40" si="8">ROUND(C33+D33,0)</f>
        <v>0</v>
      </c>
      <c r="F33" s="893">
        <f>ROUND(J33-G33-C33,0)</f>
        <v>0</v>
      </c>
      <c r="G33" s="1097">
        <v>0</v>
      </c>
      <c r="H33" s="901"/>
      <c r="I33" s="893">
        <f t="shared" ref="I33:I40" si="9">ROUND(G33+H33,0)</f>
        <v>0</v>
      </c>
      <c r="J33" s="900"/>
      <c r="K33" s="901"/>
      <c r="L33" s="893">
        <f t="shared" ref="L33:L40" si="10">ROUND(J33+K33,0)</f>
        <v>0</v>
      </c>
      <c r="M33" s="879">
        <f>'10'!I33</f>
        <v>0</v>
      </c>
      <c r="N33" s="893">
        <f t="shared" ref="N33:N40" si="11">ROUND(L33*M33,0)</f>
        <v>0</v>
      </c>
    </row>
    <row r="34" spans="1:14" ht="13.5" customHeight="1">
      <c r="A34" s="859"/>
      <c r="B34" s="880" t="s">
        <v>667</v>
      </c>
      <c r="C34" s="883"/>
      <c r="D34" s="885"/>
      <c r="E34" s="884">
        <f t="shared" si="8"/>
        <v>0</v>
      </c>
      <c r="F34" s="884">
        <f t="shared" ref="F34:F40" si="12">ROUND(J34-G34-C34,0)</f>
        <v>0</v>
      </c>
      <c r="G34" s="885"/>
      <c r="H34" s="883"/>
      <c r="I34" s="884">
        <f t="shared" si="9"/>
        <v>0</v>
      </c>
      <c r="J34" s="883"/>
      <c r="K34" s="885"/>
      <c r="L34" s="884">
        <f t="shared" si="10"/>
        <v>0</v>
      </c>
      <c r="M34" s="879">
        <f>'10'!I34</f>
        <v>0</v>
      </c>
      <c r="N34" s="884">
        <f t="shared" si="11"/>
        <v>0</v>
      </c>
    </row>
    <row r="35" spans="1:14" ht="13.5" customHeight="1">
      <c r="A35" s="859"/>
      <c r="B35" s="880" t="s">
        <v>672</v>
      </c>
      <c r="C35" s="883"/>
      <c r="D35" s="885"/>
      <c r="E35" s="884">
        <f t="shared" si="8"/>
        <v>0</v>
      </c>
      <c r="F35" s="884">
        <f t="shared" si="12"/>
        <v>0</v>
      </c>
      <c r="G35" s="885"/>
      <c r="H35" s="885"/>
      <c r="I35" s="884">
        <f t="shared" si="9"/>
        <v>0</v>
      </c>
      <c r="J35" s="883"/>
      <c r="K35" s="885"/>
      <c r="L35" s="884">
        <f t="shared" si="10"/>
        <v>0</v>
      </c>
      <c r="M35" s="879">
        <f>'10'!I35</f>
        <v>0</v>
      </c>
      <c r="N35" s="884">
        <f t="shared" si="11"/>
        <v>0</v>
      </c>
    </row>
    <row r="36" spans="1:14" ht="13.5" customHeight="1">
      <c r="A36" s="859"/>
      <c r="B36" s="880" t="s">
        <v>673</v>
      </c>
      <c r="C36" s="883"/>
      <c r="D36" s="883"/>
      <c r="E36" s="884">
        <f t="shared" si="8"/>
        <v>0</v>
      </c>
      <c r="F36" s="884">
        <f t="shared" si="12"/>
        <v>0</v>
      </c>
      <c r="G36" s="885"/>
      <c r="H36" s="886"/>
      <c r="I36" s="884">
        <f t="shared" si="9"/>
        <v>0</v>
      </c>
      <c r="J36" s="883"/>
      <c r="K36" s="883"/>
      <c r="L36" s="884">
        <f t="shared" si="10"/>
        <v>0</v>
      </c>
      <c r="M36" s="879">
        <f>'10'!I36</f>
        <v>0</v>
      </c>
      <c r="N36" s="884">
        <f t="shared" si="11"/>
        <v>0</v>
      </c>
    </row>
    <row r="37" spans="1:14" ht="13.5" customHeight="1">
      <c r="A37" s="859"/>
      <c r="B37" s="880" t="s">
        <v>674</v>
      </c>
      <c r="C37" s="885"/>
      <c r="D37" s="885"/>
      <c r="E37" s="884">
        <f t="shared" si="8"/>
        <v>0</v>
      </c>
      <c r="F37" s="884">
        <f t="shared" si="12"/>
        <v>0</v>
      </c>
      <c r="G37" s="885"/>
      <c r="H37" s="885"/>
      <c r="I37" s="884">
        <f t="shared" si="9"/>
        <v>0</v>
      </c>
      <c r="J37" s="885"/>
      <c r="K37" s="885"/>
      <c r="L37" s="884">
        <f t="shared" si="10"/>
        <v>0</v>
      </c>
      <c r="M37" s="879">
        <f>'10'!I37</f>
        <v>0</v>
      </c>
      <c r="N37" s="884">
        <f t="shared" si="11"/>
        <v>0</v>
      </c>
    </row>
    <row r="38" spans="1:14" ht="13.5" customHeight="1">
      <c r="A38" s="859"/>
      <c r="B38" s="880" t="s">
        <v>675</v>
      </c>
      <c r="C38" s="885"/>
      <c r="D38" s="885"/>
      <c r="E38" s="884">
        <f t="shared" si="8"/>
        <v>0</v>
      </c>
      <c r="F38" s="884">
        <f t="shared" si="12"/>
        <v>0</v>
      </c>
      <c r="G38" s="885"/>
      <c r="H38" s="885"/>
      <c r="I38" s="884">
        <f t="shared" si="9"/>
        <v>0</v>
      </c>
      <c r="J38" s="885"/>
      <c r="K38" s="885"/>
      <c r="L38" s="884">
        <f t="shared" si="10"/>
        <v>0</v>
      </c>
      <c r="M38" s="879">
        <f>'10'!I38</f>
        <v>0</v>
      </c>
      <c r="N38" s="884">
        <f t="shared" si="11"/>
        <v>0</v>
      </c>
    </row>
    <row r="39" spans="1:14" ht="13.5" customHeight="1">
      <c r="A39" s="859"/>
      <c r="B39" s="880" t="s">
        <v>676</v>
      </c>
      <c r="C39" s="883"/>
      <c r="D39" s="885"/>
      <c r="E39" s="884">
        <f t="shared" si="8"/>
        <v>0</v>
      </c>
      <c r="F39" s="884">
        <f t="shared" si="12"/>
        <v>0</v>
      </c>
      <c r="G39" s="885"/>
      <c r="H39" s="885"/>
      <c r="I39" s="884">
        <f t="shared" si="9"/>
        <v>0</v>
      </c>
      <c r="J39" s="883"/>
      <c r="K39" s="885"/>
      <c r="L39" s="884">
        <f t="shared" si="10"/>
        <v>0</v>
      </c>
      <c r="M39" s="879">
        <f>'10'!I39</f>
        <v>0</v>
      </c>
      <c r="N39" s="884">
        <f t="shared" si="11"/>
        <v>0</v>
      </c>
    </row>
    <row r="40" spans="1:14" ht="13.5" customHeight="1">
      <c r="A40" s="859"/>
      <c r="B40" s="887" t="s">
        <v>734</v>
      </c>
      <c r="C40" s="883"/>
      <c r="D40" s="885"/>
      <c r="E40" s="884">
        <f t="shared" si="8"/>
        <v>0</v>
      </c>
      <c r="F40" s="884">
        <f t="shared" si="12"/>
        <v>0</v>
      </c>
      <c r="G40" s="885"/>
      <c r="H40" s="886"/>
      <c r="I40" s="884">
        <f t="shared" si="9"/>
        <v>0</v>
      </c>
      <c r="J40" s="883"/>
      <c r="K40" s="885"/>
      <c r="L40" s="884">
        <f t="shared" si="10"/>
        <v>0</v>
      </c>
      <c r="M40" s="879">
        <f>'10'!I40</f>
        <v>0</v>
      </c>
      <c r="N40" s="884">
        <f t="shared" si="11"/>
        <v>0</v>
      </c>
    </row>
    <row r="41" spans="1:14" ht="13.5" customHeight="1">
      <c r="A41" s="859">
        <v>3140</v>
      </c>
      <c r="B41" s="902" t="s">
        <v>359</v>
      </c>
      <c r="C41" s="885">
        <f>SUM(C33:C40)</f>
        <v>0</v>
      </c>
      <c r="D41" s="885">
        <f>SUM(D33:D40)</f>
        <v>0</v>
      </c>
      <c r="E41" s="884">
        <f t="shared" ref="E41:L41" si="13">SUM(E33:E40)</f>
        <v>0</v>
      </c>
      <c r="F41" s="884">
        <f t="shared" si="13"/>
        <v>0</v>
      </c>
      <c r="G41" s="885">
        <f t="shared" si="13"/>
        <v>0</v>
      </c>
      <c r="H41" s="885">
        <f t="shared" si="13"/>
        <v>0</v>
      </c>
      <c r="I41" s="884">
        <f t="shared" si="13"/>
        <v>0</v>
      </c>
      <c r="J41" s="885">
        <f t="shared" si="13"/>
        <v>0</v>
      </c>
      <c r="K41" s="885">
        <f t="shared" si="13"/>
        <v>0</v>
      </c>
      <c r="L41" s="884">
        <f t="shared" si="13"/>
        <v>0</v>
      </c>
      <c r="M41" s="879"/>
      <c r="N41" s="884">
        <f>SUM(N33:N40)</f>
        <v>0</v>
      </c>
    </row>
    <row r="42" spans="1:14" ht="13.5" customHeight="1">
      <c r="A42" s="897"/>
      <c r="B42" s="888" t="s">
        <v>677</v>
      </c>
      <c r="C42" s="889"/>
      <c r="D42" s="889"/>
      <c r="E42" s="890"/>
      <c r="F42" s="890"/>
      <c r="G42" s="889"/>
      <c r="H42" s="889"/>
      <c r="I42" s="890"/>
      <c r="J42" s="889"/>
      <c r="K42" s="889"/>
      <c r="L42" s="890"/>
      <c r="M42" s="891"/>
      <c r="N42" s="890"/>
    </row>
    <row r="43" spans="1:14" ht="13.5" customHeight="1">
      <c r="A43" s="859">
        <v>3400</v>
      </c>
      <c r="B43" s="880" t="s">
        <v>678</v>
      </c>
      <c r="C43" s="892"/>
      <c r="D43" s="892"/>
      <c r="E43" s="893">
        <f>ROUND(C43+D43,0)</f>
        <v>0</v>
      </c>
      <c r="F43" s="893">
        <f>ROUND(J43-G43-C43,0)</f>
        <v>0</v>
      </c>
      <c r="G43" s="892"/>
      <c r="H43" s="892"/>
      <c r="I43" s="893">
        <f>ROUND(G43+H43,0)</f>
        <v>0</v>
      </c>
      <c r="J43" s="892"/>
      <c r="K43" s="892"/>
      <c r="L43" s="1100">
        <f>ROUND(J43+K43,0)</f>
        <v>0</v>
      </c>
      <c r="M43" s="894"/>
      <c r="N43" s="1101">
        <f>ROUND(L43*M43,0)</f>
        <v>0</v>
      </c>
    </row>
    <row r="44" spans="1:14" ht="13.5" customHeight="1">
      <c r="A44" s="859"/>
      <c r="B44" s="880" t="s">
        <v>679</v>
      </c>
      <c r="C44" s="886"/>
      <c r="D44" s="885"/>
      <c r="E44" s="884">
        <f>ROUND(C44+D44,0)</f>
        <v>0</v>
      </c>
      <c r="F44" s="884">
        <f>ROUND(J44-G44-C44,0)</f>
        <v>0</v>
      </c>
      <c r="G44" s="886"/>
      <c r="H44" s="1095">
        <f>'10 (Support)'!L43</f>
        <v>0</v>
      </c>
      <c r="I44" s="884">
        <f>ROUND(G44+H44,0)</f>
        <v>0</v>
      </c>
      <c r="J44" s="886"/>
      <c r="K44" s="885"/>
      <c r="L44" s="884">
        <f>ROUND(J44+K44,0)</f>
        <v>0</v>
      </c>
      <c r="M44" s="894"/>
      <c r="N44" s="884">
        <f>ROUND(L44*M44,0)</f>
        <v>0</v>
      </c>
    </row>
    <row r="45" spans="1:14" ht="13.5" customHeight="1">
      <c r="A45" s="859"/>
      <c r="B45" s="880" t="s">
        <v>360</v>
      </c>
      <c r="C45" s="885">
        <f t="shared" ref="C45:L45" si="14">SUM(C43:C44)</f>
        <v>0</v>
      </c>
      <c r="D45" s="885">
        <f t="shared" si="14"/>
        <v>0</v>
      </c>
      <c r="E45" s="884">
        <f t="shared" si="14"/>
        <v>0</v>
      </c>
      <c r="F45" s="884">
        <f t="shared" si="14"/>
        <v>0</v>
      </c>
      <c r="G45" s="885">
        <f t="shared" si="14"/>
        <v>0</v>
      </c>
      <c r="H45" s="885">
        <f t="shared" si="14"/>
        <v>0</v>
      </c>
      <c r="I45" s="884">
        <f t="shared" si="14"/>
        <v>0</v>
      </c>
      <c r="J45" s="885">
        <f t="shared" si="14"/>
        <v>0</v>
      </c>
      <c r="K45" s="885">
        <f t="shared" si="14"/>
        <v>0</v>
      </c>
      <c r="L45" s="884">
        <f t="shared" si="14"/>
        <v>0</v>
      </c>
      <c r="M45" s="879"/>
      <c r="N45" s="893">
        <f>J45*M45</f>
        <v>0</v>
      </c>
    </row>
    <row r="46" spans="1:14" ht="13.5" customHeight="1">
      <c r="A46" s="859"/>
      <c r="B46" s="880" t="s">
        <v>680</v>
      </c>
      <c r="C46" s="881"/>
      <c r="D46" s="881"/>
      <c r="E46" s="882"/>
      <c r="F46" s="882"/>
      <c r="G46" s="881"/>
      <c r="H46" s="881"/>
      <c r="I46" s="882"/>
      <c r="J46" s="881"/>
      <c r="K46" s="881"/>
      <c r="L46" s="882"/>
      <c r="M46" s="879"/>
      <c r="N46" s="882"/>
    </row>
    <row r="47" spans="1:14" ht="13.5" customHeight="1">
      <c r="A47" s="859"/>
      <c r="B47" s="880" t="s">
        <v>681</v>
      </c>
      <c r="C47" s="1098">
        <f>C17+C24+C31+C41+C45+C46</f>
        <v>0</v>
      </c>
      <c r="D47" s="1098">
        <f t="shared" ref="D47:N47" si="15">D17+D24+D31+D41+D45+D46</f>
        <v>0</v>
      </c>
      <c r="E47" s="1098">
        <f t="shared" si="15"/>
        <v>0</v>
      </c>
      <c r="F47" s="1098">
        <f t="shared" si="15"/>
        <v>0</v>
      </c>
      <c r="G47" s="1098">
        <f t="shared" si="15"/>
        <v>0</v>
      </c>
      <c r="H47" s="1098">
        <f t="shared" si="15"/>
        <v>0</v>
      </c>
      <c r="I47" s="1098">
        <f t="shared" si="15"/>
        <v>0</v>
      </c>
      <c r="J47" s="1098">
        <f t="shared" si="15"/>
        <v>0</v>
      </c>
      <c r="K47" s="1098">
        <f t="shared" si="15"/>
        <v>0</v>
      </c>
      <c r="L47" s="1098">
        <f t="shared" si="15"/>
        <v>0</v>
      </c>
      <c r="M47" s="1099">
        <f t="shared" si="15"/>
        <v>0</v>
      </c>
      <c r="N47" s="1098">
        <f t="shared" si="15"/>
        <v>0</v>
      </c>
    </row>
    <row r="48" spans="1:14" ht="13.5" customHeight="1">
      <c r="A48" s="903">
        <v>3200</v>
      </c>
      <c r="B48" s="904" t="s">
        <v>735</v>
      </c>
      <c r="C48" s="885"/>
      <c r="D48" s="885"/>
      <c r="E48" s="884">
        <f>ROUND(C48+D48,0)</f>
        <v>0</v>
      </c>
      <c r="F48" s="884">
        <f>ROUND(J48-G48-C48,0)</f>
        <v>0</v>
      </c>
      <c r="G48" s="885"/>
      <c r="H48" s="885"/>
      <c r="I48" s="884">
        <f>ROUND(G48+H48,0)</f>
        <v>0</v>
      </c>
      <c r="J48" s="885"/>
      <c r="K48" s="885"/>
      <c r="L48" s="884">
        <f>ROUND(J48+K48,0)</f>
        <v>0</v>
      </c>
      <c r="M48" s="879"/>
      <c r="N48" s="884">
        <f>ROUND(L48*M48,0)</f>
        <v>0</v>
      </c>
    </row>
    <row r="49" spans="1:14" ht="13.5" customHeight="1">
      <c r="A49" s="903"/>
      <c r="B49" s="904" t="s">
        <v>937</v>
      </c>
      <c r="C49" s="885"/>
      <c r="D49" s="885"/>
      <c r="E49" s="884">
        <f>ROUND(C49+D49,0)</f>
        <v>0</v>
      </c>
      <c r="F49" s="884">
        <f>ROUND(J49-G49-C49,0)</f>
        <v>0</v>
      </c>
      <c r="G49" s="885"/>
      <c r="H49" s="892"/>
      <c r="I49" s="884">
        <f>ROUND(G49+H49,0)</f>
        <v>0</v>
      </c>
      <c r="J49" s="885"/>
      <c r="K49" s="885"/>
      <c r="L49" s="884">
        <f>ROUND(J49+K49,0)</f>
        <v>0</v>
      </c>
      <c r="M49" s="879"/>
      <c r="N49" s="884">
        <f>ROUND(L49*M49,0)</f>
        <v>0</v>
      </c>
    </row>
    <row r="50" spans="1:14" ht="13.5" customHeight="1">
      <c r="A50" s="903"/>
      <c r="B50" s="904" t="s">
        <v>737</v>
      </c>
      <c r="C50" s="885"/>
      <c r="D50" s="885"/>
      <c r="E50" s="884">
        <f>ROUND(C50+D50,0)</f>
        <v>0</v>
      </c>
      <c r="F50" s="884">
        <f>ROUND(J50-G50-C50,0)</f>
        <v>0</v>
      </c>
      <c r="G50" s="885"/>
      <c r="H50" s="885"/>
      <c r="I50" s="884">
        <f>ROUND(G50+H50,0)</f>
        <v>0</v>
      </c>
      <c r="J50" s="885"/>
      <c r="K50" s="885"/>
      <c r="L50" s="884">
        <f>ROUND(J50+K50,0)</f>
        <v>0</v>
      </c>
      <c r="M50" s="879"/>
      <c r="N50" s="884">
        <f>ROUND(L50*M50,0)</f>
        <v>0</v>
      </c>
    </row>
    <row r="51" spans="1:14" ht="13.5" customHeight="1">
      <c r="A51" s="903">
        <v>3300</v>
      </c>
      <c r="B51" s="904" t="s">
        <v>938</v>
      </c>
      <c r="C51" s="885"/>
      <c r="D51" s="885"/>
      <c r="E51" s="884">
        <f>ROUND(C51+D51,0)</f>
        <v>0</v>
      </c>
      <c r="F51" s="884">
        <f>ROUND(J51-G51-C51,0)</f>
        <v>0</v>
      </c>
      <c r="G51" s="885"/>
      <c r="H51" s="885"/>
      <c r="I51" s="884">
        <f>ROUND(G51+H51,0)</f>
        <v>0</v>
      </c>
      <c r="J51" s="885"/>
      <c r="K51" s="885"/>
      <c r="L51" s="884">
        <f>ROUND(J51+K51,0)</f>
        <v>0</v>
      </c>
      <c r="M51" s="879"/>
      <c r="N51" s="884">
        <f>ROUND(L51*M51,0)</f>
        <v>0</v>
      </c>
    </row>
    <row r="52" spans="1:14" ht="13.5" customHeight="1">
      <c r="A52" s="903"/>
      <c r="B52" s="904" t="s">
        <v>551</v>
      </c>
      <c r="C52" s="885"/>
      <c r="D52" s="885"/>
      <c r="E52" s="884">
        <f>ROUND(C52+D52,0)</f>
        <v>0</v>
      </c>
      <c r="F52" s="884">
        <f>ROUND(J52-G52-C52,0)</f>
        <v>0</v>
      </c>
      <c r="G52" s="885"/>
      <c r="H52" s="885"/>
      <c r="I52" s="884">
        <f>ROUND(G52+H52,0)</f>
        <v>0</v>
      </c>
      <c r="J52" s="885"/>
      <c r="K52" s="885"/>
      <c r="L52" s="884">
        <f>ROUND(J52+K52,0)</f>
        <v>0</v>
      </c>
      <c r="M52" s="879"/>
      <c r="N52" s="884">
        <f>ROUND(L52*M52,0)</f>
        <v>0</v>
      </c>
    </row>
    <row r="53" spans="1:14" ht="13.5" customHeight="1">
      <c r="A53" s="905"/>
      <c r="B53" s="906" t="s">
        <v>683</v>
      </c>
      <c r="C53" s="907">
        <f t="shared" ref="C53:L53" si="16">SUM(C47:C52)</f>
        <v>0</v>
      </c>
      <c r="D53" s="907">
        <f t="shared" si="16"/>
        <v>0</v>
      </c>
      <c r="E53" s="908">
        <f t="shared" si="16"/>
        <v>0</v>
      </c>
      <c r="F53" s="908">
        <f t="shared" si="16"/>
        <v>0</v>
      </c>
      <c r="G53" s="907">
        <f t="shared" si="16"/>
        <v>0</v>
      </c>
      <c r="H53" s="907">
        <f t="shared" si="16"/>
        <v>0</v>
      </c>
      <c r="I53" s="908">
        <f t="shared" si="16"/>
        <v>0</v>
      </c>
      <c r="J53" s="907">
        <f t="shared" si="16"/>
        <v>0</v>
      </c>
      <c r="K53" s="907">
        <f t="shared" si="16"/>
        <v>0</v>
      </c>
      <c r="L53" s="908">
        <f t="shared" si="16"/>
        <v>0</v>
      </c>
      <c r="M53" s="894"/>
      <c r="N53" s="908">
        <f>SUM(N47:N52)</f>
        <v>0</v>
      </c>
    </row>
    <row r="54" spans="1:14" ht="13.5" customHeight="1">
      <c r="A54" s="852" t="s">
        <v>939</v>
      </c>
    </row>
    <row r="55" spans="1:14" ht="13.5" customHeight="1">
      <c r="A55" s="910"/>
    </row>
  </sheetData>
  <printOptions horizontalCentered="1"/>
  <pageMargins left="0.5" right="0.5" top="1.19" bottom="0.5" header="0.5" footer="0.25"/>
  <pageSetup scale="58" orientation="landscape" r:id="rId1"/>
  <headerFooter alignWithMargins="0">
    <oddHeader>&amp;L&amp;12Annual Report of  &amp;UYour Telephone Company Name&amp;R&amp;12Year Ending &amp;UDecember 31, 2024</oddHeader>
    <oddFooter>&amp;C&amp;12&amp;A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64"/>
  <sheetViews>
    <sheetView showGridLines="0" zoomScaleNormal="100" workbookViewId="0">
      <pane xSplit="1" ySplit="9" topLeftCell="B10" activePane="bottomRight" state="frozen"/>
      <selection pane="topRight" activeCell="B1" sqref="B1"/>
      <selection pane="bottomLeft" activeCell="A10" sqref="A10"/>
      <selection pane="bottomRight" activeCell="B10" sqref="B10"/>
    </sheetView>
  </sheetViews>
  <sheetFormatPr defaultColWidth="9.109375" defaultRowHeight="13.2"/>
  <cols>
    <col min="1" max="1" width="11.6640625" style="329" customWidth="1"/>
    <col min="2" max="2" width="10" style="3" customWidth="1"/>
    <col min="3" max="3" width="33.109375" style="3" customWidth="1"/>
    <col min="4" max="4" width="18.33203125" style="3" customWidth="1"/>
    <col min="5" max="6" width="19" style="3" customWidth="1"/>
    <col min="7" max="7" width="18.44140625" style="3" customWidth="1"/>
    <col min="8" max="8" width="11.6640625" style="329" customWidth="1"/>
    <col min="9" max="16384" width="9.109375" style="3"/>
  </cols>
  <sheetData>
    <row r="1" spans="2:7" ht="14.25" customHeight="1">
      <c r="B1" s="1262" t="s">
        <v>139</v>
      </c>
      <c r="C1" s="1263"/>
      <c r="D1" s="1263"/>
      <c r="E1" s="1263"/>
      <c r="F1" s="1263"/>
      <c r="G1" s="1264"/>
    </row>
    <row r="2" spans="2:7" ht="16.649999999999999" customHeight="1">
      <c r="B2" s="1289" t="s">
        <v>143</v>
      </c>
      <c r="C2" s="1290"/>
      <c r="D2" s="1290"/>
      <c r="E2" s="1290"/>
      <c r="F2" s="1290"/>
      <c r="G2" s="1291"/>
    </row>
    <row r="3" spans="2:7" ht="13.5" customHeight="1">
      <c r="B3" s="384"/>
      <c r="C3" s="36"/>
      <c r="D3" s="36"/>
      <c r="E3" s="36"/>
      <c r="F3" s="36"/>
      <c r="G3" s="98"/>
    </row>
    <row r="4" spans="2:7" ht="45.15" customHeight="1">
      <c r="B4" s="1256" t="s">
        <v>384</v>
      </c>
      <c r="C4" s="1287"/>
      <c r="D4" s="1287"/>
      <c r="E4" s="1287"/>
      <c r="F4" s="1287"/>
      <c r="G4" s="1288"/>
    </row>
    <row r="5" spans="2:7" ht="13.5" customHeight="1">
      <c r="B5" s="25"/>
      <c r="C5" s="26"/>
      <c r="D5" s="1"/>
      <c r="F5" s="25"/>
      <c r="G5" s="30" t="s">
        <v>288</v>
      </c>
    </row>
    <row r="6" spans="2:7" ht="13.5" customHeight="1">
      <c r="B6" s="25"/>
      <c r="C6" s="26"/>
      <c r="E6" s="25" t="s">
        <v>140</v>
      </c>
      <c r="F6" s="25"/>
      <c r="G6" s="25" t="s">
        <v>765</v>
      </c>
    </row>
    <row r="7" spans="2:7" ht="13.5" customHeight="1">
      <c r="B7" s="25" t="s">
        <v>553</v>
      </c>
      <c r="C7" s="26"/>
      <c r="D7" s="1" t="s">
        <v>552</v>
      </c>
      <c r="E7" s="25" t="s">
        <v>141</v>
      </c>
      <c r="F7" s="25" t="s">
        <v>142</v>
      </c>
      <c r="G7" s="25" t="s">
        <v>599</v>
      </c>
    </row>
    <row r="8" spans="2:7" ht="13.5" customHeight="1">
      <c r="B8" s="25" t="s">
        <v>560</v>
      </c>
      <c r="C8" s="26" t="s">
        <v>554</v>
      </c>
      <c r="D8" s="1" t="s">
        <v>598</v>
      </c>
      <c r="E8" s="25" t="s">
        <v>598</v>
      </c>
      <c r="F8" s="38" t="s">
        <v>598</v>
      </c>
      <c r="G8" s="25" t="s">
        <v>594</v>
      </c>
    </row>
    <row r="9" spans="2:7" ht="13.5" customHeight="1">
      <c r="B9" s="27"/>
      <c r="C9" s="28" t="s">
        <v>739</v>
      </c>
      <c r="D9" s="5" t="s">
        <v>740</v>
      </c>
      <c r="E9" s="27" t="s">
        <v>85</v>
      </c>
      <c r="F9" s="27" t="s">
        <v>751</v>
      </c>
      <c r="G9" s="25" t="s">
        <v>758</v>
      </c>
    </row>
    <row r="10" spans="2:7" ht="13.5" customHeight="1">
      <c r="B10" s="51"/>
      <c r="C10" s="71" t="s">
        <v>654</v>
      </c>
      <c r="D10" s="364"/>
      <c r="E10" s="927">
        <f>'11'!F56</f>
        <v>0</v>
      </c>
      <c r="F10" s="364"/>
      <c r="G10" s="364"/>
    </row>
    <row r="11" spans="2:7" ht="13.5" customHeight="1">
      <c r="B11" s="25">
        <v>2111</v>
      </c>
      <c r="C11" s="72" t="s">
        <v>655</v>
      </c>
      <c r="D11" s="53">
        <f>+'9'!F10</f>
        <v>0</v>
      </c>
      <c r="E11" s="76" t="s">
        <v>538</v>
      </c>
      <c r="F11" s="53">
        <f>+D11</f>
        <v>0</v>
      </c>
      <c r="G11" s="911" t="s">
        <v>538</v>
      </c>
    </row>
    <row r="12" spans="2:7" ht="13.5" customHeight="1">
      <c r="B12" s="25">
        <v>2112</v>
      </c>
      <c r="C12" s="72" t="s">
        <v>656</v>
      </c>
      <c r="D12" s="53">
        <f>+'9'!F11</f>
        <v>0</v>
      </c>
      <c r="E12" s="53">
        <f>'10'!J10</f>
        <v>0</v>
      </c>
      <c r="F12" s="53">
        <f t="shared" ref="F12:F54" si="0">+D12-E12</f>
        <v>0</v>
      </c>
      <c r="G12" s="912"/>
    </row>
    <row r="13" spans="2:7" ht="13.5" customHeight="1">
      <c r="B13" s="25">
        <v>2113</v>
      </c>
      <c r="C13" s="72" t="s">
        <v>657</v>
      </c>
      <c r="D13" s="53">
        <f>+'9'!F12</f>
        <v>0</v>
      </c>
      <c r="E13" s="53">
        <f>+'10'!J11</f>
        <v>0</v>
      </c>
      <c r="F13" s="53">
        <f t="shared" si="0"/>
        <v>0</v>
      </c>
      <c r="G13" s="912"/>
    </row>
    <row r="14" spans="2:7" ht="13.5" customHeight="1">
      <c r="B14" s="25">
        <v>2114</v>
      </c>
      <c r="C14" s="75" t="s">
        <v>354</v>
      </c>
      <c r="D14" s="53">
        <f>+'9'!F13</f>
        <v>0</v>
      </c>
      <c r="E14" s="53">
        <f>+'10'!J12</f>
        <v>0</v>
      </c>
      <c r="F14" s="53">
        <f t="shared" si="0"/>
        <v>0</v>
      </c>
      <c r="G14" s="912"/>
    </row>
    <row r="15" spans="2:7" ht="13.5" customHeight="1">
      <c r="B15" s="25">
        <v>2121</v>
      </c>
      <c r="C15" s="72" t="s">
        <v>658</v>
      </c>
      <c r="D15" s="53">
        <f>+'9'!F14</f>
        <v>0</v>
      </c>
      <c r="E15" s="53">
        <f>+'10'!J13</f>
        <v>0</v>
      </c>
      <c r="F15" s="53">
        <f t="shared" si="0"/>
        <v>0</v>
      </c>
      <c r="G15" s="912"/>
    </row>
    <row r="16" spans="2:7" ht="13.5" customHeight="1">
      <c r="B16" s="25">
        <v>2122</v>
      </c>
      <c r="C16" s="72" t="s">
        <v>659</v>
      </c>
      <c r="D16" s="53">
        <f>+'9'!F15</f>
        <v>0</v>
      </c>
      <c r="E16" s="53">
        <f>+'10'!J14</f>
        <v>0</v>
      </c>
      <c r="F16" s="53">
        <f t="shared" si="0"/>
        <v>0</v>
      </c>
      <c r="G16" s="912"/>
    </row>
    <row r="17" spans="2:7" ht="13.5" customHeight="1">
      <c r="B17" s="25">
        <v>2123</v>
      </c>
      <c r="C17" s="72" t="s">
        <v>660</v>
      </c>
      <c r="D17" s="53">
        <f>+'9'!F16</f>
        <v>0</v>
      </c>
      <c r="E17" s="53">
        <f>+'10'!J15</f>
        <v>0</v>
      </c>
      <c r="F17" s="53">
        <f t="shared" si="0"/>
        <v>0</v>
      </c>
      <c r="G17" s="912"/>
    </row>
    <row r="18" spans="2:7" ht="13.5" customHeight="1">
      <c r="B18" s="25">
        <v>2124</v>
      </c>
      <c r="C18" s="72" t="s">
        <v>661</v>
      </c>
      <c r="D18" s="53">
        <f>+'9'!F17</f>
        <v>0</v>
      </c>
      <c r="E18" s="53">
        <f>+'10'!J16</f>
        <v>0</v>
      </c>
      <c r="F18" s="53">
        <f t="shared" si="0"/>
        <v>0</v>
      </c>
      <c r="G18" s="912"/>
    </row>
    <row r="19" spans="2:7" ht="13.5" customHeight="1">
      <c r="B19" s="25">
        <v>2100</v>
      </c>
      <c r="C19" s="72" t="s">
        <v>355</v>
      </c>
      <c r="D19" s="163">
        <f>SUM(D11:D18)</f>
        <v>0</v>
      </c>
      <c r="E19" s="163">
        <f>SUM(E11:E18)</f>
        <v>0</v>
      </c>
      <c r="F19" s="163">
        <f>SUM(F11:F18)</f>
        <v>0</v>
      </c>
      <c r="G19" s="913"/>
    </row>
    <row r="20" spans="2:7" ht="13.5" customHeight="1">
      <c r="B20" s="25"/>
      <c r="C20" s="73" t="s">
        <v>662</v>
      </c>
      <c r="D20" s="349"/>
      <c r="E20" s="349"/>
      <c r="F20" s="349"/>
      <c r="G20" s="914"/>
    </row>
    <row r="21" spans="2:7" ht="13.5" customHeight="1">
      <c r="B21" s="25">
        <v>2211</v>
      </c>
      <c r="C21" s="72" t="s">
        <v>663</v>
      </c>
      <c r="D21" s="55">
        <f>+'9'!F20</f>
        <v>0</v>
      </c>
      <c r="E21" s="55">
        <f>+'10'!J19</f>
        <v>0</v>
      </c>
      <c r="F21" s="55">
        <f t="shared" si="0"/>
        <v>0</v>
      </c>
      <c r="G21" s="915"/>
    </row>
    <row r="22" spans="2:7" ht="13.5" customHeight="1">
      <c r="B22" s="25">
        <v>2212</v>
      </c>
      <c r="C22" s="72" t="s">
        <v>664</v>
      </c>
      <c r="D22" s="55">
        <f>+'9'!F22</f>
        <v>0</v>
      </c>
      <c r="E22" s="55">
        <f>+'10'!J20</f>
        <v>0</v>
      </c>
      <c r="F22" s="53">
        <f t="shared" si="0"/>
        <v>0</v>
      </c>
      <c r="G22" s="912"/>
    </row>
    <row r="23" spans="2:7" ht="13.5" customHeight="1">
      <c r="B23" s="25">
        <v>2220</v>
      </c>
      <c r="C23" s="72" t="s">
        <v>665</v>
      </c>
      <c r="D23" s="55">
        <f>+'9'!F23</f>
        <v>0</v>
      </c>
      <c r="E23" s="55">
        <f>+'10'!J21</f>
        <v>0</v>
      </c>
      <c r="F23" s="53">
        <f t="shared" si="0"/>
        <v>0</v>
      </c>
      <c r="G23" s="912"/>
    </row>
    <row r="24" spans="2:7" ht="13.5" customHeight="1">
      <c r="B24" s="25">
        <v>2231</v>
      </c>
      <c r="C24" s="72" t="s">
        <v>730</v>
      </c>
      <c r="D24" s="55">
        <f>+'9'!F24</f>
        <v>0</v>
      </c>
      <c r="E24" s="55">
        <f>+'10'!J22</f>
        <v>0</v>
      </c>
      <c r="F24" s="53">
        <f t="shared" si="0"/>
        <v>0</v>
      </c>
      <c r="G24" s="912"/>
    </row>
    <row r="25" spans="2:7" ht="13.5" customHeight="1">
      <c r="B25" s="25">
        <v>2232</v>
      </c>
      <c r="C25" s="72" t="s">
        <v>729</v>
      </c>
      <c r="D25" s="55">
        <f>+'9'!F25</f>
        <v>0</v>
      </c>
      <c r="E25" s="55">
        <f>+'10'!J23</f>
        <v>0</v>
      </c>
      <c r="F25" s="53">
        <f t="shared" si="0"/>
        <v>0</v>
      </c>
      <c r="G25" s="912"/>
    </row>
    <row r="26" spans="2:7" ht="13.5" customHeight="1">
      <c r="B26" s="25">
        <v>2200</v>
      </c>
      <c r="C26" s="75" t="s">
        <v>144</v>
      </c>
      <c r="D26" s="264">
        <f>SUM(D21:D25)</f>
        <v>0</v>
      </c>
      <c r="E26" s="264">
        <f>SUM(E21:E25)</f>
        <v>0</v>
      </c>
      <c r="F26" s="264">
        <f>SUM(F21:F25)</f>
        <v>0</v>
      </c>
      <c r="G26" s="913"/>
    </row>
    <row r="27" spans="2:7" ht="13.5" customHeight="1">
      <c r="B27" s="25"/>
      <c r="C27" s="74" t="s">
        <v>731</v>
      </c>
      <c r="D27" s="349"/>
      <c r="E27" s="349"/>
      <c r="F27" s="349"/>
      <c r="G27" s="914"/>
    </row>
    <row r="28" spans="2:7" ht="13.5" customHeight="1">
      <c r="B28" s="25">
        <v>2311</v>
      </c>
      <c r="C28" s="72" t="s">
        <v>666</v>
      </c>
      <c r="D28" s="55">
        <f>+'9'!F28</f>
        <v>0</v>
      </c>
      <c r="E28" s="55">
        <f>+'10'!J26</f>
        <v>0</v>
      </c>
      <c r="F28" s="55">
        <f t="shared" si="0"/>
        <v>0</v>
      </c>
      <c r="G28" s="915"/>
    </row>
    <row r="29" spans="2:7" ht="13.5" customHeight="1">
      <c r="B29" s="25">
        <v>2321</v>
      </c>
      <c r="C29" s="72" t="s">
        <v>732</v>
      </c>
      <c r="D29" s="55">
        <f>+'9'!F29</f>
        <v>0</v>
      </c>
      <c r="E29" s="55">
        <f>+'10'!J27</f>
        <v>0</v>
      </c>
      <c r="F29" s="53">
        <f t="shared" si="0"/>
        <v>0</v>
      </c>
      <c r="G29" s="912"/>
    </row>
    <row r="30" spans="2:7" ht="13.5" customHeight="1">
      <c r="B30" s="25">
        <v>2341</v>
      </c>
      <c r="C30" s="75" t="s">
        <v>733</v>
      </c>
      <c r="D30" s="55">
        <f>+'9'!F30</f>
        <v>0</v>
      </c>
      <c r="E30" s="55">
        <f>+'10'!J28</f>
        <v>0</v>
      </c>
      <c r="F30" s="53">
        <f t="shared" si="0"/>
        <v>0</v>
      </c>
      <c r="G30" s="912"/>
    </row>
    <row r="31" spans="2:7" ht="13.5" customHeight="1">
      <c r="B31" s="25">
        <v>2351</v>
      </c>
      <c r="C31" s="72" t="s">
        <v>668</v>
      </c>
      <c r="D31" s="55">
        <f>+'9'!F31</f>
        <v>0</v>
      </c>
      <c r="E31" s="55">
        <f>+'10'!J29</f>
        <v>0</v>
      </c>
      <c r="F31" s="53">
        <f t="shared" si="0"/>
        <v>0</v>
      </c>
      <c r="G31" s="912"/>
    </row>
    <row r="32" spans="2:7" ht="13.5" customHeight="1">
      <c r="B32" s="25">
        <v>2362</v>
      </c>
      <c r="C32" s="72" t="s">
        <v>669</v>
      </c>
      <c r="D32" s="55">
        <f>+'9'!F32</f>
        <v>0</v>
      </c>
      <c r="E32" s="55">
        <f>+'10'!J30</f>
        <v>0</v>
      </c>
      <c r="F32" s="53">
        <f t="shared" si="0"/>
        <v>0</v>
      </c>
      <c r="G32" s="912"/>
    </row>
    <row r="33" spans="2:9" ht="13.5" customHeight="1">
      <c r="B33" s="25">
        <v>2300</v>
      </c>
      <c r="C33" s="72" t="s">
        <v>86</v>
      </c>
      <c r="D33" s="264">
        <f>SUM(D28:D32)</f>
        <v>0</v>
      </c>
      <c r="E33" s="264">
        <f>SUM(E28:E32)</f>
        <v>0</v>
      </c>
      <c r="F33" s="264">
        <f>SUM(F28:F32)</f>
        <v>0</v>
      </c>
      <c r="G33" s="913"/>
    </row>
    <row r="34" spans="2:9" ht="13.5" customHeight="1">
      <c r="B34" s="20"/>
      <c r="C34" s="73" t="s">
        <v>670</v>
      </c>
      <c r="D34" s="349"/>
      <c r="E34" s="349"/>
      <c r="F34" s="349"/>
      <c r="G34" s="914"/>
    </row>
    <row r="35" spans="2:9" ht="13.5" customHeight="1">
      <c r="B35" s="25">
        <v>2411</v>
      </c>
      <c r="C35" s="72" t="s">
        <v>671</v>
      </c>
      <c r="D35" s="55">
        <f>+'9'!F35</f>
        <v>0</v>
      </c>
      <c r="E35" s="55">
        <f>+'10'!J33</f>
        <v>0</v>
      </c>
      <c r="F35" s="55">
        <f t="shared" si="0"/>
        <v>0</v>
      </c>
      <c r="G35" s="915"/>
    </row>
    <row r="36" spans="2:9" ht="13.5" customHeight="1">
      <c r="B36" s="25">
        <v>2421</v>
      </c>
      <c r="C36" s="72" t="s">
        <v>667</v>
      </c>
      <c r="D36" s="55">
        <f>+'9'!F36</f>
        <v>0</v>
      </c>
      <c r="E36" s="55">
        <f>+'10'!J34</f>
        <v>0</v>
      </c>
      <c r="F36" s="53">
        <f t="shared" si="0"/>
        <v>0</v>
      </c>
      <c r="G36" s="912"/>
    </row>
    <row r="37" spans="2:9" ht="13.5" customHeight="1">
      <c r="B37" s="25">
        <v>2422</v>
      </c>
      <c r="C37" s="72" t="s">
        <v>672</v>
      </c>
      <c r="D37" s="55">
        <f>+'9'!F37</f>
        <v>0</v>
      </c>
      <c r="E37" s="55">
        <f>+'10'!J35</f>
        <v>0</v>
      </c>
      <c r="F37" s="53">
        <f t="shared" si="0"/>
        <v>0</v>
      </c>
      <c r="G37" s="912"/>
    </row>
    <row r="38" spans="2:9" ht="13.5" customHeight="1">
      <c r="B38" s="25">
        <v>2423</v>
      </c>
      <c r="C38" s="72" t="s">
        <v>673</v>
      </c>
      <c r="D38" s="55">
        <f>+'9'!F38</f>
        <v>0</v>
      </c>
      <c r="E38" s="55">
        <f>+'10'!J36</f>
        <v>0</v>
      </c>
      <c r="F38" s="53">
        <f t="shared" si="0"/>
        <v>0</v>
      </c>
      <c r="G38" s="912"/>
    </row>
    <row r="39" spans="2:9" ht="13.5" customHeight="1">
      <c r="B39" s="25">
        <v>2424</v>
      </c>
      <c r="C39" s="72" t="s">
        <v>674</v>
      </c>
      <c r="D39" s="55">
        <f>+'9'!F39</f>
        <v>0</v>
      </c>
      <c r="E39" s="55">
        <f>+'10'!J37</f>
        <v>0</v>
      </c>
      <c r="F39" s="53">
        <f t="shared" si="0"/>
        <v>0</v>
      </c>
      <c r="G39" s="912"/>
    </row>
    <row r="40" spans="2:9" ht="13.5" customHeight="1">
      <c r="B40" s="25">
        <v>2426</v>
      </c>
      <c r="C40" s="72" t="s">
        <v>675</v>
      </c>
      <c r="D40" s="55">
        <f>+'9'!F40</f>
        <v>0</v>
      </c>
      <c r="E40" s="55">
        <f>+'10'!J38</f>
        <v>0</v>
      </c>
      <c r="F40" s="53">
        <f t="shared" si="0"/>
        <v>0</v>
      </c>
      <c r="G40" s="912"/>
    </row>
    <row r="41" spans="2:9" ht="13.5" customHeight="1">
      <c r="B41" s="25">
        <v>2431</v>
      </c>
      <c r="C41" s="72" t="s">
        <v>676</v>
      </c>
      <c r="D41" s="55">
        <f>+'9'!F41</f>
        <v>0</v>
      </c>
      <c r="E41" s="55">
        <f>+'10'!J39</f>
        <v>0</v>
      </c>
      <c r="F41" s="53">
        <f t="shared" si="0"/>
        <v>0</v>
      </c>
      <c r="G41" s="912"/>
    </row>
    <row r="42" spans="2:9" ht="13.5" customHeight="1">
      <c r="B42" s="25">
        <v>2441</v>
      </c>
      <c r="C42" s="75" t="s">
        <v>734</v>
      </c>
      <c r="D42" s="55">
        <f>+'9'!F42</f>
        <v>0</v>
      </c>
      <c r="E42" s="55">
        <f>+'10'!J40</f>
        <v>0</v>
      </c>
      <c r="F42" s="53">
        <f t="shared" si="0"/>
        <v>0</v>
      </c>
      <c r="G42" s="912"/>
    </row>
    <row r="43" spans="2:9" ht="13.5" customHeight="1">
      <c r="B43" s="25">
        <v>2400</v>
      </c>
      <c r="C43" s="181" t="s">
        <v>359</v>
      </c>
      <c r="D43" s="264">
        <f>SUM(D35:D42)</f>
        <v>0</v>
      </c>
      <c r="E43" s="264">
        <f>SUM(E35:E42)</f>
        <v>0</v>
      </c>
      <c r="F43" s="264">
        <f>SUM(F35:F42)</f>
        <v>0</v>
      </c>
      <c r="G43" s="913"/>
    </row>
    <row r="44" spans="2:9" ht="13.5" customHeight="1">
      <c r="B44" s="20"/>
      <c r="C44" s="73" t="s">
        <v>677</v>
      </c>
      <c r="D44" s="349"/>
      <c r="E44" s="349"/>
      <c r="F44" s="349"/>
      <c r="G44" s="914"/>
    </row>
    <row r="45" spans="2:9" ht="13.5" customHeight="1">
      <c r="B45" s="1058">
        <v>2681</v>
      </c>
      <c r="C45" s="1116" t="s">
        <v>678</v>
      </c>
      <c r="D45" s="55">
        <f>+'9'!F45</f>
        <v>0</v>
      </c>
      <c r="E45" s="55">
        <f>'10'!J44</f>
        <v>0</v>
      </c>
      <c r="F45" s="55">
        <f>+D45-E45</f>
        <v>0</v>
      </c>
      <c r="G45" s="915"/>
    </row>
    <row r="46" spans="2:9" ht="13.5" customHeight="1">
      <c r="B46" s="25">
        <v>2682</v>
      </c>
      <c r="C46" s="72" t="s">
        <v>679</v>
      </c>
      <c r="D46" s="55">
        <f>+'9'!F46</f>
        <v>0</v>
      </c>
      <c r="E46" s="55">
        <f>'10'!J45</f>
        <v>0</v>
      </c>
      <c r="F46" s="53">
        <f>+D46-E46</f>
        <v>0</v>
      </c>
      <c r="G46" s="912"/>
      <c r="I46" s="836"/>
    </row>
    <row r="47" spans="2:9" ht="13.5" customHeight="1">
      <c r="B47" s="25">
        <v>2680</v>
      </c>
      <c r="C47" s="72" t="s">
        <v>360</v>
      </c>
      <c r="D47" s="264">
        <f>SUM(D45:D46)</f>
        <v>0</v>
      </c>
      <c r="E47" s="264">
        <f>SUM(E45:E46)</f>
        <v>0</v>
      </c>
      <c r="F47" s="264">
        <f>SUM(F45:F46)</f>
        <v>0</v>
      </c>
      <c r="G47" s="913"/>
    </row>
    <row r="48" spans="2:9" ht="13.5" customHeight="1">
      <c r="B48" s="25">
        <v>2690</v>
      </c>
      <c r="C48" s="72" t="s">
        <v>680</v>
      </c>
      <c r="D48" s="55">
        <f>+'9'!F48</f>
        <v>0</v>
      </c>
      <c r="E48" s="55">
        <f>'10'!J46</f>
        <v>0</v>
      </c>
      <c r="F48" s="53">
        <f>+D48</f>
        <v>0</v>
      </c>
      <c r="G48" s="916"/>
    </row>
    <row r="49" spans="2:9" ht="13.5" customHeight="1">
      <c r="B49" s="25">
        <v>2001</v>
      </c>
      <c r="C49" s="72" t="s">
        <v>681</v>
      </c>
      <c r="D49" s="264">
        <f>D19+D26+D33+D43+D47+D48</f>
        <v>0</v>
      </c>
      <c r="E49" s="264">
        <f>E19+E26+E33+E43+E47+E48</f>
        <v>0</v>
      </c>
      <c r="F49" s="264">
        <f>F19+F26+F33+F43+F47+F48</f>
        <v>0</v>
      </c>
      <c r="G49" s="913"/>
    </row>
    <row r="50" spans="2:9" ht="13.5" customHeight="1">
      <c r="B50" s="38">
        <v>2002</v>
      </c>
      <c r="C50" s="77" t="s">
        <v>735</v>
      </c>
      <c r="D50" s="55">
        <f>+'9'!F50</f>
        <v>0</v>
      </c>
      <c r="E50" s="55">
        <f>'10'!J48</f>
        <v>0</v>
      </c>
      <c r="F50" s="53">
        <f t="shared" si="0"/>
        <v>0</v>
      </c>
      <c r="G50" s="912"/>
    </row>
    <row r="51" spans="2:9" ht="13.5" customHeight="1">
      <c r="B51" s="38">
        <v>2003</v>
      </c>
      <c r="C51" s="77" t="s">
        <v>736</v>
      </c>
      <c r="D51" s="55">
        <f>+'9'!F51</f>
        <v>0</v>
      </c>
      <c r="E51" s="55">
        <f>'10'!J49</f>
        <v>0</v>
      </c>
      <c r="F51" s="53">
        <f t="shared" si="0"/>
        <v>0</v>
      </c>
      <c r="G51" s="912"/>
    </row>
    <row r="52" spans="2:9" ht="13.5" customHeight="1">
      <c r="B52" s="38">
        <v>2005</v>
      </c>
      <c r="C52" s="77" t="s">
        <v>737</v>
      </c>
      <c r="D52" s="55">
        <f>+'9'!F52</f>
        <v>0</v>
      </c>
      <c r="E52" s="55">
        <f>'10'!J50</f>
        <v>0</v>
      </c>
      <c r="F52" s="53">
        <f t="shared" si="0"/>
        <v>0</v>
      </c>
      <c r="G52" s="912"/>
    </row>
    <row r="53" spans="2:9" ht="13.5" customHeight="1">
      <c r="B53" s="38">
        <v>2006</v>
      </c>
      <c r="C53" s="732" t="s">
        <v>865</v>
      </c>
      <c r="D53" s="55">
        <f>+'9'!F53</f>
        <v>0</v>
      </c>
      <c r="E53" s="55">
        <f>'10'!J51</f>
        <v>0</v>
      </c>
      <c r="F53" s="53">
        <f t="shared" si="0"/>
        <v>0</v>
      </c>
      <c r="G53" s="912"/>
    </row>
    <row r="54" spans="2:9" ht="13.5" customHeight="1">
      <c r="B54" s="38">
        <v>2007</v>
      </c>
      <c r="C54" s="77" t="s">
        <v>551</v>
      </c>
      <c r="D54" s="55">
        <f>+'9'!F54</f>
        <v>0</v>
      </c>
      <c r="E54" s="55">
        <f>'10'!J52</f>
        <v>0</v>
      </c>
      <c r="F54" s="53">
        <f t="shared" si="0"/>
        <v>0</v>
      </c>
      <c r="G54" s="912"/>
    </row>
    <row r="55" spans="2:9" ht="13.5" customHeight="1">
      <c r="B55" s="38"/>
      <c r="C55" s="136"/>
      <c r="D55" s="349"/>
      <c r="E55" s="349"/>
      <c r="F55" s="349"/>
      <c r="G55" s="389"/>
    </row>
    <row r="56" spans="2:9" ht="13.5" customHeight="1">
      <c r="B56" s="22"/>
      <c r="C56" s="46" t="s">
        <v>683</v>
      </c>
      <c r="D56" s="264">
        <f>SUM(D49:D54)</f>
        <v>0</v>
      </c>
      <c r="E56" s="264">
        <f>SUM(E49:E54)</f>
        <v>0</v>
      </c>
      <c r="F56" s="264">
        <f>SUM(F49:F54)</f>
        <v>0</v>
      </c>
      <c r="G56" s="390"/>
    </row>
    <row r="57" spans="2:9" ht="40.5" customHeight="1">
      <c r="B57" s="275"/>
      <c r="C57" s="1300" t="s">
        <v>1016</v>
      </c>
      <c r="D57" s="1301"/>
      <c r="E57" s="1301"/>
      <c r="F57" s="1301"/>
      <c r="G57" s="1302"/>
      <c r="H57" s="392"/>
      <c r="I57" s="391"/>
    </row>
    <row r="58" spans="2:9" ht="13.5" customHeight="1"/>
    <row r="59" spans="2:9" ht="13.5" customHeight="1"/>
    <row r="60" spans="2:9" ht="13.5" customHeight="1"/>
    <row r="61" spans="2:9" ht="13.5" customHeight="1"/>
    <row r="62" spans="2:9" ht="13.5" customHeight="1"/>
    <row r="63" spans="2:9" ht="13.5" customHeight="1"/>
    <row r="64" spans="2:9" ht="13.5" customHeight="1"/>
  </sheetData>
  <mergeCells count="4">
    <mergeCell ref="B4:G4"/>
    <mergeCell ref="C57:G57"/>
    <mergeCell ref="B1:G1"/>
    <mergeCell ref="B2:G2"/>
  </mergeCells>
  <phoneticPr fontId="0" type="noConversion"/>
  <printOptions horizontalCentered="1"/>
  <pageMargins left="0.5" right="0.5" top="1.19" bottom="0.5" header="0.5" footer="0.25"/>
  <pageSetup scale="82" orientation="portrait" r:id="rId1"/>
  <headerFooter alignWithMargins="0">
    <oddHeader>&amp;L&amp;12Annual Report of  &amp;UYour Telephone Company Name&amp;R&amp;12Year Ending &amp;UDecember 31, 2024</oddHeader>
    <oddFooter>&amp;C&amp;12&amp;A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53"/>
  <sheetViews>
    <sheetView showGridLines="0" zoomScaleNormal="100" workbookViewId="0">
      <selection activeCell="E7" sqref="E7"/>
    </sheetView>
  </sheetViews>
  <sheetFormatPr defaultColWidth="9.109375" defaultRowHeight="13.2"/>
  <cols>
    <col min="1" max="1" width="9.109375" style="329"/>
    <col min="2" max="2" width="5.44140625" style="3" customWidth="1"/>
    <col min="3" max="3" width="12.6640625" style="3" customWidth="1"/>
    <col min="4" max="4" width="27.44140625" style="3" customWidth="1"/>
    <col min="5" max="5" width="63" style="3" customWidth="1"/>
    <col min="6" max="6" width="15.88671875" style="3" customWidth="1"/>
    <col min="7" max="7" width="9.109375" style="329"/>
    <col min="8" max="16384" width="9.109375" style="3"/>
  </cols>
  <sheetData>
    <row r="1" spans="2:6" ht="18" customHeight="1">
      <c r="B1" s="1262" t="s">
        <v>747</v>
      </c>
      <c r="C1" s="1263"/>
      <c r="D1" s="1263"/>
      <c r="E1" s="1263"/>
      <c r="F1" s="1264"/>
    </row>
    <row r="2" spans="2:6" ht="13.5" customHeight="1">
      <c r="B2" s="22"/>
      <c r="F2" s="8"/>
    </row>
    <row r="3" spans="2:6" ht="41.25" customHeight="1">
      <c r="B3" s="332">
        <v>1</v>
      </c>
      <c r="C3" s="1137" t="s">
        <v>385</v>
      </c>
      <c r="D3" s="1275"/>
      <c r="E3" s="1236"/>
      <c r="F3" s="1276"/>
    </row>
    <row r="4" spans="2:6" ht="27.75" customHeight="1">
      <c r="B4" s="39"/>
      <c r="C4" s="1309" t="s">
        <v>386</v>
      </c>
      <c r="D4" s="1310"/>
      <c r="E4" s="1310"/>
      <c r="F4" s="1311"/>
    </row>
    <row r="5" spans="2:6" ht="13.5" customHeight="1">
      <c r="B5" s="39"/>
      <c r="C5" s="37" t="s">
        <v>221</v>
      </c>
      <c r="D5" s="62"/>
      <c r="E5" s="62" t="s">
        <v>89</v>
      </c>
      <c r="F5" s="8"/>
    </row>
    <row r="6" spans="2:6" ht="13.5" customHeight="1">
      <c r="B6" s="39"/>
      <c r="C6" s="37" t="s">
        <v>87</v>
      </c>
      <c r="D6" s="62"/>
      <c r="E6" s="62" t="s">
        <v>90</v>
      </c>
      <c r="F6" s="8"/>
    </row>
    <row r="7" spans="2:6" ht="13.5" customHeight="1">
      <c r="B7" s="39"/>
      <c r="C7" s="37" t="s">
        <v>88</v>
      </c>
      <c r="D7" s="62"/>
      <c r="E7" s="62" t="s">
        <v>91</v>
      </c>
      <c r="F7" s="8"/>
    </row>
    <row r="8" spans="2:6" ht="13.5" customHeight="1">
      <c r="B8" s="39"/>
      <c r="C8" s="39"/>
      <c r="D8" s="62"/>
      <c r="F8" s="8"/>
    </row>
    <row r="9" spans="2:6" ht="28.5" customHeight="1">
      <c r="B9" s="39"/>
      <c r="C9" s="1179" t="s">
        <v>92</v>
      </c>
      <c r="D9" s="1134"/>
      <c r="E9" s="1134"/>
      <c r="F9" s="1135"/>
    </row>
    <row r="10" spans="2:6" ht="27.15" customHeight="1">
      <c r="B10" s="39"/>
      <c r="C10" s="1179" t="s">
        <v>93</v>
      </c>
      <c r="D10" s="1134"/>
      <c r="E10" s="1134"/>
      <c r="F10" s="1135"/>
    </row>
    <row r="11" spans="2:6" ht="13.5" customHeight="1">
      <c r="B11" s="39"/>
      <c r="C11" s="120" t="s">
        <v>864</v>
      </c>
      <c r="D11" s="23"/>
      <c r="E11" s="23"/>
      <c r="F11" s="24"/>
    </row>
    <row r="12" spans="2:6" ht="13.5" customHeight="1">
      <c r="B12" s="34"/>
      <c r="C12" s="22"/>
      <c r="D12" s="23"/>
      <c r="E12" s="23"/>
      <c r="F12" s="24"/>
    </row>
    <row r="13" spans="2:6" ht="13.5" customHeight="1">
      <c r="B13" s="51"/>
      <c r="C13" s="51"/>
      <c r="D13" s="1312"/>
      <c r="E13" s="1313"/>
      <c r="F13" s="92" t="s">
        <v>742</v>
      </c>
    </row>
    <row r="14" spans="2:6" ht="13.5" customHeight="1">
      <c r="B14" s="25"/>
      <c r="C14" s="25"/>
      <c r="D14" s="1149"/>
      <c r="E14" s="1314"/>
      <c r="F14" s="26" t="s">
        <v>743</v>
      </c>
    </row>
    <row r="15" spans="2:6" ht="13.5" customHeight="1">
      <c r="B15" s="25"/>
      <c r="C15" s="25"/>
      <c r="D15" s="1149" t="s">
        <v>741</v>
      </c>
      <c r="E15" s="1150"/>
      <c r="F15" s="26" t="s">
        <v>744</v>
      </c>
    </row>
    <row r="16" spans="2:6" ht="13.5" customHeight="1">
      <c r="B16" s="25" t="s">
        <v>596</v>
      </c>
      <c r="C16" s="25" t="s">
        <v>738</v>
      </c>
      <c r="D16" s="1149" t="s">
        <v>94</v>
      </c>
      <c r="E16" s="1150"/>
      <c r="F16" s="26" t="s">
        <v>745</v>
      </c>
    </row>
    <row r="17" spans="2:6" ht="13.5" customHeight="1">
      <c r="B17" s="27" t="s">
        <v>560</v>
      </c>
      <c r="C17" s="748" t="s">
        <v>739</v>
      </c>
      <c r="D17" s="1202" t="s">
        <v>740</v>
      </c>
      <c r="E17" s="1152"/>
      <c r="F17" s="81" t="s">
        <v>746</v>
      </c>
    </row>
    <row r="18" spans="2:6" ht="15" customHeight="1">
      <c r="B18" s="25">
        <v>1</v>
      </c>
      <c r="C18" s="2"/>
      <c r="D18" s="1303"/>
      <c r="E18" s="1304"/>
      <c r="F18" s="164"/>
    </row>
    <row r="19" spans="2:6" ht="15" customHeight="1">
      <c r="B19" s="25">
        <v>2</v>
      </c>
      <c r="C19" s="815"/>
      <c r="D19" s="1315" t="s">
        <v>925</v>
      </c>
      <c r="E19" s="1316"/>
      <c r="F19" s="7"/>
    </row>
    <row r="20" spans="2:6" ht="15" customHeight="1">
      <c r="B20" s="25">
        <v>3</v>
      </c>
      <c r="C20" s="815"/>
      <c r="D20" s="1305"/>
      <c r="E20" s="1304"/>
      <c r="F20" s="7"/>
    </row>
    <row r="21" spans="2:6" ht="15" customHeight="1">
      <c r="B21" s="25">
        <v>4</v>
      </c>
      <c r="C21" s="815"/>
      <c r="D21" s="1305"/>
      <c r="E21" s="1304"/>
      <c r="F21" s="7"/>
    </row>
    <row r="22" spans="2:6" ht="15" customHeight="1">
      <c r="B22" s="25">
        <v>5</v>
      </c>
      <c r="C22" s="815"/>
      <c r="D22" s="1305"/>
      <c r="E22" s="1304"/>
      <c r="F22" s="7"/>
    </row>
    <row r="23" spans="2:6" ht="15" customHeight="1">
      <c r="B23" s="25">
        <v>6</v>
      </c>
      <c r="C23" s="815"/>
      <c r="D23" s="1305"/>
      <c r="E23" s="1304"/>
      <c r="F23" s="566"/>
    </row>
    <row r="24" spans="2:6" ht="15" customHeight="1">
      <c r="B24" s="25">
        <v>7</v>
      </c>
      <c r="C24" s="815"/>
      <c r="D24" s="1305"/>
      <c r="E24" s="1304"/>
      <c r="F24" s="566"/>
    </row>
    <row r="25" spans="2:6" ht="15" customHeight="1">
      <c r="B25" s="25">
        <v>8</v>
      </c>
      <c r="C25" s="815"/>
      <c r="D25" s="1305"/>
      <c r="E25" s="1304"/>
      <c r="F25" s="566"/>
    </row>
    <row r="26" spans="2:6" ht="15" customHeight="1">
      <c r="B26" s="25">
        <v>9</v>
      </c>
      <c r="C26" s="815"/>
      <c r="D26" s="1305"/>
      <c r="E26" s="1304"/>
      <c r="F26" s="566"/>
    </row>
    <row r="27" spans="2:6" ht="15" customHeight="1">
      <c r="B27" s="25">
        <v>10</v>
      </c>
      <c r="C27" s="815"/>
      <c r="D27" s="1305"/>
      <c r="E27" s="1304"/>
      <c r="F27" s="566"/>
    </row>
    <row r="28" spans="2:6" ht="15" customHeight="1">
      <c r="B28" s="25">
        <v>11</v>
      </c>
      <c r="C28" s="815"/>
      <c r="D28" s="1305"/>
      <c r="E28" s="1304"/>
      <c r="F28" s="7"/>
    </row>
    <row r="29" spans="2:6" ht="15" customHeight="1">
      <c r="B29" s="25">
        <v>12</v>
      </c>
      <c r="C29" s="815"/>
      <c r="D29" s="1305"/>
      <c r="E29" s="1304"/>
      <c r="F29" s="7"/>
    </row>
    <row r="30" spans="2:6" ht="15" customHeight="1">
      <c r="B30" s="25">
        <v>13</v>
      </c>
      <c r="C30" s="815"/>
      <c r="D30" s="1305"/>
      <c r="E30" s="1304"/>
      <c r="F30" s="924"/>
    </row>
    <row r="31" spans="2:6" ht="15" customHeight="1">
      <c r="B31" s="25">
        <v>14</v>
      </c>
      <c r="C31" s="815"/>
      <c r="D31" s="1305"/>
      <c r="E31" s="1304"/>
      <c r="F31" s="7"/>
    </row>
    <row r="32" spans="2:6" ht="15" customHeight="1">
      <c r="B32" s="25">
        <v>15</v>
      </c>
      <c r="C32" s="815"/>
      <c r="D32" s="1305"/>
      <c r="E32" s="1304"/>
      <c r="F32" s="7"/>
    </row>
    <row r="33" spans="2:6" ht="15" customHeight="1">
      <c r="B33" s="25">
        <v>16</v>
      </c>
      <c r="C33" s="815"/>
      <c r="D33" s="1305"/>
      <c r="E33" s="1304"/>
      <c r="F33" s="7"/>
    </row>
    <row r="34" spans="2:6" ht="15" customHeight="1">
      <c r="B34" s="25">
        <v>17</v>
      </c>
      <c r="C34" s="815"/>
      <c r="D34" s="1305"/>
      <c r="E34" s="1304"/>
      <c r="F34" s="7"/>
    </row>
    <row r="35" spans="2:6" ht="15" customHeight="1">
      <c r="B35" s="25">
        <v>18</v>
      </c>
      <c r="C35" s="815"/>
      <c r="D35" s="1305"/>
      <c r="E35" s="1304"/>
      <c r="F35" s="7"/>
    </row>
    <row r="36" spans="2:6" ht="15" customHeight="1">
      <c r="B36" s="25">
        <v>19</v>
      </c>
      <c r="C36" s="815"/>
      <c r="D36" s="1305"/>
      <c r="E36" s="1304"/>
      <c r="F36" s="7"/>
    </row>
    <row r="37" spans="2:6" ht="15" customHeight="1">
      <c r="B37" s="25">
        <v>20</v>
      </c>
      <c r="C37" s="565"/>
      <c r="D37" s="1303"/>
      <c r="E37" s="1304"/>
      <c r="F37" s="7"/>
    </row>
    <row r="38" spans="2:6" ht="15" customHeight="1">
      <c r="B38" s="25">
        <v>21</v>
      </c>
      <c r="C38" s="565"/>
      <c r="D38" s="1303"/>
      <c r="E38" s="1304"/>
      <c r="F38" s="7"/>
    </row>
    <row r="39" spans="2:6" ht="15" customHeight="1">
      <c r="B39" s="25">
        <v>22</v>
      </c>
      <c r="C39" s="565"/>
      <c r="D39" s="1303"/>
      <c r="E39" s="1304"/>
      <c r="F39" s="7"/>
    </row>
    <row r="40" spans="2:6" ht="15" customHeight="1">
      <c r="B40" s="25">
        <v>23</v>
      </c>
      <c r="C40" s="565"/>
      <c r="D40" s="1303"/>
      <c r="E40" s="1304"/>
      <c r="F40" s="7"/>
    </row>
    <row r="41" spans="2:6" ht="15" customHeight="1">
      <c r="B41" s="25">
        <v>24</v>
      </c>
      <c r="C41" s="565"/>
      <c r="D41" s="1303"/>
      <c r="E41" s="1304"/>
      <c r="F41" s="7"/>
    </row>
    <row r="42" spans="2:6" ht="15" customHeight="1">
      <c r="B42" s="25">
        <v>25</v>
      </c>
      <c r="C42" s="565"/>
      <c r="D42" s="1303"/>
      <c r="E42" s="1304"/>
      <c r="F42" s="7"/>
    </row>
    <row r="43" spans="2:6" ht="15" customHeight="1">
      <c r="B43" s="25">
        <v>26</v>
      </c>
      <c r="C43" s="565"/>
      <c r="D43" s="1303"/>
      <c r="E43" s="1304"/>
      <c r="F43" s="7"/>
    </row>
    <row r="44" spans="2:6" ht="15" customHeight="1">
      <c r="B44" s="25">
        <v>27</v>
      </c>
      <c r="C44" s="565"/>
      <c r="D44" s="1303"/>
      <c r="E44" s="1304"/>
      <c r="F44" s="7"/>
    </row>
    <row r="45" spans="2:6" ht="15" customHeight="1">
      <c r="B45" s="25">
        <v>28</v>
      </c>
      <c r="C45" s="565"/>
      <c r="D45" s="1303"/>
      <c r="E45" s="1304"/>
      <c r="F45" s="7"/>
    </row>
    <row r="46" spans="2:6" ht="15" customHeight="1">
      <c r="B46" s="25">
        <v>29</v>
      </c>
      <c r="C46" s="565"/>
      <c r="D46" s="1303"/>
      <c r="E46" s="1304"/>
      <c r="F46" s="7"/>
    </row>
    <row r="47" spans="2:6" ht="15" customHeight="1">
      <c r="B47" s="25">
        <v>30</v>
      </c>
      <c r="C47" s="565"/>
      <c r="D47" s="1303"/>
      <c r="E47" s="1304"/>
      <c r="F47" s="7"/>
    </row>
    <row r="48" spans="2:6" ht="15" customHeight="1">
      <c r="B48" s="25">
        <v>31</v>
      </c>
      <c r="C48" s="565"/>
      <c r="D48" s="1303"/>
      <c r="E48" s="1304"/>
      <c r="F48" s="7"/>
    </row>
    <row r="49" spans="2:9" ht="15" customHeight="1">
      <c r="B49" s="25">
        <v>32</v>
      </c>
      <c r="C49" s="565"/>
      <c r="D49" s="1303"/>
      <c r="E49" s="1304"/>
      <c r="F49" s="7"/>
    </row>
    <row r="50" spans="2:9" ht="15" customHeight="1">
      <c r="B50" s="25">
        <v>33</v>
      </c>
      <c r="C50" s="565"/>
      <c r="D50" s="1303"/>
      <c r="E50" s="1304"/>
      <c r="F50" s="7"/>
    </row>
    <row r="51" spans="2:9" ht="15" customHeight="1">
      <c r="B51" s="25">
        <v>34</v>
      </c>
      <c r="C51" s="565"/>
      <c r="D51" s="1303"/>
      <c r="E51" s="1304"/>
      <c r="F51" s="7"/>
    </row>
    <row r="52" spans="2:9" ht="15" customHeight="1">
      <c r="B52" s="27">
        <v>35</v>
      </c>
      <c r="C52" s="565"/>
      <c r="D52" s="1305" t="s">
        <v>122</v>
      </c>
      <c r="E52" s="1304"/>
      <c r="F52" s="164">
        <f>SUM(F18:F51)</f>
        <v>0</v>
      </c>
    </row>
    <row r="53" spans="2:9" ht="42.75" customHeight="1">
      <c r="B53" s="520"/>
      <c r="C53" s="1306" t="s">
        <v>95</v>
      </c>
      <c r="D53" s="1307"/>
      <c r="E53" s="1307"/>
      <c r="F53" s="1308"/>
      <c r="G53" s="328"/>
      <c r="H53"/>
      <c r="I53"/>
    </row>
  </sheetData>
  <mergeCells count="46">
    <mergeCell ref="D21:E21"/>
    <mergeCell ref="D22:E22"/>
    <mergeCell ref="D23:E23"/>
    <mergeCell ref="D27:E27"/>
    <mergeCell ref="D28:E28"/>
    <mergeCell ref="D29:E29"/>
    <mergeCell ref="C53:F53"/>
    <mergeCell ref="C3:F3"/>
    <mergeCell ref="C9:F9"/>
    <mergeCell ref="C10:F10"/>
    <mergeCell ref="D15:E15"/>
    <mergeCell ref="C4:F4"/>
    <mergeCell ref="D13:E13"/>
    <mergeCell ref="D14:E14"/>
    <mergeCell ref="D16:E16"/>
    <mergeCell ref="D17:E17"/>
    <mergeCell ref="D18:E18"/>
    <mergeCell ref="D19:E19"/>
    <mergeCell ref="D20:E20"/>
    <mergeCell ref="D52:E52"/>
    <mergeCell ref="D51:E51"/>
    <mergeCell ref="B1:F1"/>
    <mergeCell ref="D40:E40"/>
    <mergeCell ref="D41:E41"/>
    <mergeCell ref="D30:E30"/>
    <mergeCell ref="D31:E31"/>
    <mergeCell ref="D39:E39"/>
    <mergeCell ref="D32:E32"/>
    <mergeCell ref="D33:E33"/>
    <mergeCell ref="D34:E34"/>
    <mergeCell ref="D35:E35"/>
    <mergeCell ref="D36:E36"/>
    <mergeCell ref="D37:E37"/>
    <mergeCell ref="D38:E38"/>
    <mergeCell ref="D24:E24"/>
    <mergeCell ref="D25:E25"/>
    <mergeCell ref="D26:E26"/>
    <mergeCell ref="D42:E42"/>
    <mergeCell ref="D43:E43"/>
    <mergeCell ref="D48:E48"/>
    <mergeCell ref="D49:E49"/>
    <mergeCell ref="D50:E50"/>
    <mergeCell ref="D44:E44"/>
    <mergeCell ref="D45:E45"/>
    <mergeCell ref="D46:E46"/>
    <mergeCell ref="D47:E47"/>
  </mergeCells>
  <phoneticPr fontId="0" type="noConversion"/>
  <printOptions horizontalCentered="1"/>
  <pageMargins left="0.5" right="0.5" top="1.19" bottom="0.5" header="0.5" footer="0.25"/>
  <pageSetup scale="78" orientation="portrait" r:id="rId1"/>
  <headerFooter alignWithMargins="0">
    <oddHeader>&amp;L&amp;12Annual Report of  &amp;UYour Telephone Company Name&amp;R&amp;12Year Ending &amp;UDecember 31, 2024</oddHeader>
    <oddFooter>&amp;C&amp;12&amp;A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50"/>
  <sheetViews>
    <sheetView showGridLines="0" zoomScaleNormal="100" workbookViewId="0">
      <selection activeCell="E17" sqref="E17"/>
    </sheetView>
  </sheetViews>
  <sheetFormatPr defaultColWidth="9.109375" defaultRowHeight="13.2"/>
  <cols>
    <col min="1" max="1" width="11.6640625" style="329" customWidth="1"/>
    <col min="2" max="2" width="7.6640625" style="3" customWidth="1"/>
    <col min="3" max="3" width="17.44140625" style="3" customWidth="1"/>
    <col min="4" max="4" width="18.109375" style="3" customWidth="1"/>
    <col min="5" max="5" width="21.6640625" style="3" customWidth="1"/>
    <col min="6" max="6" width="19" style="3" customWidth="1"/>
    <col min="7" max="7" width="17.33203125" style="3" customWidth="1"/>
    <col min="8" max="8" width="15.6640625" style="3" customWidth="1"/>
    <col min="9" max="9" width="11.6640625" style="329" customWidth="1"/>
    <col min="10" max="16384" width="9.109375" style="3"/>
  </cols>
  <sheetData>
    <row r="1" spans="2:8" ht="11.25" customHeight="1">
      <c r="B1" s="506"/>
      <c r="C1" s="23"/>
      <c r="D1" s="23"/>
      <c r="E1" s="23"/>
      <c r="F1" s="23"/>
      <c r="G1" s="507"/>
      <c r="H1" s="23"/>
    </row>
    <row r="2" spans="2:8" ht="15" customHeight="1">
      <c r="B2" s="1320" t="s">
        <v>748</v>
      </c>
      <c r="C2" s="1321"/>
      <c r="D2" s="1321"/>
      <c r="E2" s="1321"/>
      <c r="F2" s="1321"/>
      <c r="G2" s="1321"/>
      <c r="H2" s="1322"/>
    </row>
    <row r="3" spans="2:8" ht="13.5" customHeight="1">
      <c r="B3" s="521"/>
      <c r="C3" s="23"/>
      <c r="D3" s="23"/>
      <c r="E3" s="23"/>
      <c r="F3" s="23"/>
      <c r="G3" s="23"/>
      <c r="H3" s="24"/>
    </row>
    <row r="4" spans="2:8" ht="31.5" customHeight="1">
      <c r="B4" s="266">
        <v>1</v>
      </c>
      <c r="C4" s="1179" t="s">
        <v>3</v>
      </c>
      <c r="D4" s="1134"/>
      <c r="E4" s="1134"/>
      <c r="F4" s="1134"/>
      <c r="G4" s="1134"/>
      <c r="H4" s="1135"/>
    </row>
    <row r="5" spans="2:8" ht="42" customHeight="1">
      <c r="B5" s="323">
        <v>2</v>
      </c>
      <c r="C5" s="1154" t="s">
        <v>387</v>
      </c>
      <c r="D5" s="1134"/>
      <c r="E5" s="1134"/>
      <c r="F5" s="1134"/>
      <c r="G5" s="1134"/>
      <c r="H5" s="1135"/>
    </row>
    <row r="6" spans="2:8" ht="28.5" customHeight="1">
      <c r="B6" s="323">
        <v>3</v>
      </c>
      <c r="C6" s="1317" t="s">
        <v>1061</v>
      </c>
      <c r="D6" s="1318"/>
      <c r="E6" s="1318"/>
      <c r="F6" s="1318"/>
      <c r="G6" s="1318"/>
      <c r="H6" s="1319"/>
    </row>
    <row r="7" spans="2:8" ht="13.5" customHeight="1">
      <c r="B7" s="19"/>
      <c r="C7" s="22"/>
      <c r="D7" s="23"/>
      <c r="G7" s="23"/>
      <c r="H7" s="24"/>
    </row>
    <row r="8" spans="2:8" ht="13.5" customHeight="1">
      <c r="B8" s="47"/>
      <c r="C8" s="9"/>
      <c r="D8" s="18"/>
      <c r="E8" s="241" t="s">
        <v>809</v>
      </c>
      <c r="F8" s="97"/>
      <c r="G8" s="18"/>
      <c r="H8" s="21"/>
    </row>
    <row r="9" spans="2:8" ht="13.5" customHeight="1">
      <c r="B9" s="27"/>
      <c r="C9" s="33"/>
      <c r="D9" s="200"/>
      <c r="E9" s="243" t="s">
        <v>808</v>
      </c>
      <c r="F9" s="98"/>
      <c r="G9" s="5"/>
      <c r="H9" s="28"/>
    </row>
    <row r="10" spans="2:8" ht="13.5" customHeight="1">
      <c r="B10" s="25"/>
      <c r="C10" s="38" t="s">
        <v>742</v>
      </c>
      <c r="D10" s="25" t="s">
        <v>742</v>
      </c>
      <c r="E10" s="393" t="s">
        <v>222</v>
      </c>
      <c r="F10" s="1" t="s">
        <v>756</v>
      </c>
      <c r="G10" s="25" t="s">
        <v>761</v>
      </c>
      <c r="H10" s="26" t="s">
        <v>763</v>
      </c>
    </row>
    <row r="11" spans="2:8" ht="13.5" customHeight="1">
      <c r="B11" s="25"/>
      <c r="C11" s="38" t="s">
        <v>743</v>
      </c>
      <c r="D11" s="25" t="s">
        <v>743</v>
      </c>
      <c r="E11" s="393" t="s">
        <v>223</v>
      </c>
      <c r="F11" s="1" t="s">
        <v>757</v>
      </c>
      <c r="G11" s="30" t="s">
        <v>762</v>
      </c>
      <c r="H11" s="64" t="s">
        <v>807</v>
      </c>
    </row>
    <row r="12" spans="2:8" ht="13.5" customHeight="1">
      <c r="B12" s="25"/>
      <c r="C12" s="1" t="s">
        <v>749</v>
      </c>
      <c r="D12" s="25" t="s">
        <v>752</v>
      </c>
      <c r="E12" s="26"/>
      <c r="F12" s="57" t="s">
        <v>759</v>
      </c>
      <c r="G12" s="25" t="s">
        <v>743</v>
      </c>
      <c r="H12" s="26" t="s">
        <v>806</v>
      </c>
    </row>
    <row r="13" spans="2:8" ht="13.5" customHeight="1">
      <c r="B13" s="25" t="s">
        <v>596</v>
      </c>
      <c r="C13" s="1" t="s">
        <v>750</v>
      </c>
      <c r="D13" s="25" t="s">
        <v>753</v>
      </c>
      <c r="E13" s="26" t="s">
        <v>754</v>
      </c>
      <c r="F13" s="1" t="s">
        <v>743</v>
      </c>
      <c r="G13" s="25" t="s">
        <v>752</v>
      </c>
      <c r="H13" s="64" t="s">
        <v>753</v>
      </c>
    </row>
    <row r="14" spans="2:8" ht="13.5" customHeight="1">
      <c r="B14" s="27" t="s">
        <v>560</v>
      </c>
      <c r="C14" s="5" t="s">
        <v>751</v>
      </c>
      <c r="D14" s="27" t="s">
        <v>758</v>
      </c>
      <c r="E14" s="27" t="s">
        <v>600</v>
      </c>
      <c r="F14" s="28" t="s">
        <v>755</v>
      </c>
      <c r="G14" s="27" t="s">
        <v>760</v>
      </c>
      <c r="H14" s="81" t="s">
        <v>764</v>
      </c>
    </row>
    <row r="15" spans="2:8" ht="13.5" customHeight="1">
      <c r="B15" s="25">
        <v>1</v>
      </c>
      <c r="C15" s="164"/>
      <c r="D15" s="164"/>
      <c r="E15" s="164">
        <f>+'12'!F18+'13'!C15-'13'!D15</f>
        <v>0</v>
      </c>
      <c r="F15" s="7"/>
      <c r="G15" s="164"/>
      <c r="H15" s="164"/>
    </row>
    <row r="16" spans="2:8" ht="13.5" customHeight="1">
      <c r="B16" s="25">
        <v>2</v>
      </c>
      <c r="C16" s="7"/>
      <c r="D16" s="7"/>
      <c r="E16" s="7">
        <f>+'12'!F19+C16-D16</f>
        <v>0</v>
      </c>
      <c r="F16" s="7"/>
      <c r="G16" s="7"/>
      <c r="H16" s="7"/>
    </row>
    <row r="17" spans="2:8" ht="13.5" customHeight="1">
      <c r="B17" s="25">
        <v>3</v>
      </c>
      <c r="C17" s="7"/>
      <c r="D17" s="7"/>
      <c r="E17" s="53">
        <f>+'12'!F20+C17-D17</f>
        <v>0</v>
      </c>
      <c r="F17" s="816"/>
      <c r="G17" s="7"/>
      <c r="H17" s="7"/>
    </row>
    <row r="18" spans="2:8" ht="13.5" customHeight="1">
      <c r="B18" s="25">
        <v>4</v>
      </c>
      <c r="C18" s="7"/>
      <c r="D18" s="7"/>
      <c r="E18" s="53">
        <f>+'12'!F21+C18-D18</f>
        <v>0</v>
      </c>
      <c r="F18" s="816"/>
      <c r="G18" s="7"/>
      <c r="H18" s="7"/>
    </row>
    <row r="19" spans="2:8" ht="13.5" customHeight="1">
      <c r="B19" s="25">
        <v>5</v>
      </c>
      <c r="C19" s="7"/>
      <c r="D19" s="7"/>
      <c r="E19" s="53">
        <f>+'12'!F22+C19-D19</f>
        <v>0</v>
      </c>
      <c r="F19" s="816"/>
      <c r="G19" s="7"/>
      <c r="H19" s="7"/>
    </row>
    <row r="20" spans="2:8" ht="13.5" customHeight="1">
      <c r="B20" s="25">
        <v>6</v>
      </c>
      <c r="C20" s="7"/>
      <c r="D20" s="7"/>
      <c r="E20" s="53">
        <f>+'12'!F23+C20-D20</f>
        <v>0</v>
      </c>
      <c r="F20" s="817"/>
      <c r="G20" s="7"/>
      <c r="H20" s="7"/>
    </row>
    <row r="21" spans="2:8" ht="13.5" customHeight="1">
      <c r="B21" s="25">
        <v>7</v>
      </c>
      <c r="C21" s="7"/>
      <c r="D21" s="7"/>
      <c r="E21" s="53">
        <f>+'12'!F24+C21-D21</f>
        <v>0</v>
      </c>
      <c r="F21" s="818"/>
      <c r="G21" s="7"/>
      <c r="H21" s="7"/>
    </row>
    <row r="22" spans="2:8" ht="13.5" customHeight="1">
      <c r="B22" s="25">
        <v>8</v>
      </c>
      <c r="C22" s="7"/>
      <c r="D22" s="7"/>
      <c r="E22" s="53">
        <f>+'12'!F25+C22-D22</f>
        <v>0</v>
      </c>
      <c r="F22" s="59"/>
      <c r="G22" s="7"/>
      <c r="H22" s="7"/>
    </row>
    <row r="23" spans="2:8" ht="13.5" customHeight="1">
      <c r="B23" s="25">
        <v>9</v>
      </c>
      <c r="C23" s="7"/>
      <c r="D23" s="7"/>
      <c r="E23" s="53">
        <f>+'12'!F26+C23-D23</f>
        <v>0</v>
      </c>
      <c r="F23" s="59"/>
      <c r="G23" s="7"/>
      <c r="H23" s="7"/>
    </row>
    <row r="24" spans="2:8" ht="13.5" customHeight="1">
      <c r="B24" s="25">
        <v>10</v>
      </c>
      <c r="C24" s="7"/>
      <c r="D24" s="7"/>
      <c r="E24" s="53">
        <f>+'12'!F27+C24-D24</f>
        <v>0</v>
      </c>
      <c r="F24" s="59"/>
      <c r="G24" s="7"/>
      <c r="H24" s="7"/>
    </row>
    <row r="25" spans="2:8" ht="13.5" customHeight="1">
      <c r="B25" s="25">
        <v>11</v>
      </c>
      <c r="C25" s="7"/>
      <c r="D25" s="7"/>
      <c r="E25" s="53">
        <f>+'12'!F28+C25-D25</f>
        <v>0</v>
      </c>
      <c r="F25" s="59"/>
      <c r="G25" s="7"/>
      <c r="H25" s="7"/>
    </row>
    <row r="26" spans="2:8" ht="13.5" customHeight="1">
      <c r="B26" s="25">
        <v>12</v>
      </c>
      <c r="C26" s="7"/>
      <c r="D26" s="7"/>
      <c r="E26" s="53">
        <f>+'12'!F29+C26-D26</f>
        <v>0</v>
      </c>
      <c r="F26" s="59"/>
      <c r="G26" s="7"/>
      <c r="H26" s="7"/>
    </row>
    <row r="27" spans="2:8" ht="13.5" customHeight="1">
      <c r="B27" s="25">
        <v>13</v>
      </c>
      <c r="C27" s="7"/>
      <c r="D27" s="7"/>
      <c r="E27" s="53">
        <f>+'12'!F30+C27-D27</f>
        <v>0</v>
      </c>
      <c r="F27" s="7"/>
      <c r="G27" s="7"/>
      <c r="H27" s="7"/>
    </row>
    <row r="28" spans="2:8" ht="13.5" customHeight="1">
      <c r="B28" s="25">
        <v>14</v>
      </c>
      <c r="C28" s="7"/>
      <c r="D28" s="7"/>
      <c r="E28" s="53">
        <f>+'12'!F31+C28-D28</f>
        <v>0</v>
      </c>
      <c r="F28" s="7"/>
      <c r="G28" s="7"/>
      <c r="H28" s="7"/>
    </row>
    <row r="29" spans="2:8" ht="13.5" customHeight="1">
      <c r="B29" s="25">
        <v>15</v>
      </c>
      <c r="C29" s="7"/>
      <c r="D29" s="7"/>
      <c r="E29" s="53">
        <f>+'12'!F32+C29-D29</f>
        <v>0</v>
      </c>
      <c r="F29" s="7"/>
      <c r="G29" s="7"/>
      <c r="H29" s="7"/>
    </row>
    <row r="30" spans="2:8" ht="13.5" customHeight="1">
      <c r="B30" s="25">
        <v>16</v>
      </c>
      <c r="C30" s="7"/>
      <c r="D30" s="7"/>
      <c r="E30" s="53">
        <f>+'12'!F33+C30-D30</f>
        <v>0</v>
      </c>
      <c r="F30" s="7"/>
      <c r="G30" s="7"/>
      <c r="H30" s="7"/>
    </row>
    <row r="31" spans="2:8" ht="13.5" customHeight="1">
      <c r="B31" s="25">
        <v>17</v>
      </c>
      <c r="C31" s="7"/>
      <c r="D31" s="7"/>
      <c r="E31" s="53">
        <f>+'12'!F34+C31-D31</f>
        <v>0</v>
      </c>
      <c r="F31" s="7"/>
      <c r="G31" s="7"/>
      <c r="H31" s="7"/>
    </row>
    <row r="32" spans="2:8" ht="13.5" customHeight="1">
      <c r="B32" s="25">
        <v>18</v>
      </c>
      <c r="C32" s="7"/>
      <c r="D32" s="7"/>
      <c r="E32" s="53">
        <f>+'12'!F35+C32-D32</f>
        <v>0</v>
      </c>
      <c r="F32" s="7"/>
      <c r="G32" s="7"/>
      <c r="H32" s="7"/>
    </row>
    <row r="33" spans="2:8" ht="13.5" customHeight="1">
      <c r="B33" s="25">
        <v>19</v>
      </c>
      <c r="C33" s="7"/>
      <c r="D33" s="53"/>
      <c r="E33" s="53">
        <f>+'12'!F36+C33-D33</f>
        <v>0</v>
      </c>
      <c r="F33" s="7"/>
      <c r="G33" s="7"/>
      <c r="H33" s="7"/>
    </row>
    <row r="34" spans="2:8" ht="13.5" customHeight="1">
      <c r="B34" s="25">
        <v>20</v>
      </c>
      <c r="C34" s="7"/>
      <c r="D34" s="7"/>
      <c r="E34" s="7">
        <f>+'12'!F37+C34-D34</f>
        <v>0</v>
      </c>
      <c r="F34" s="7"/>
      <c r="G34" s="7"/>
      <c r="H34" s="567"/>
    </row>
    <row r="35" spans="2:8" ht="13.5" customHeight="1">
      <c r="B35" s="25">
        <v>21</v>
      </c>
      <c r="C35" s="7"/>
      <c r="D35" s="7"/>
      <c r="E35" s="7">
        <f>+'12'!F38+C35-D35</f>
        <v>0</v>
      </c>
      <c r="F35" s="7"/>
      <c r="G35" s="7"/>
      <c r="H35" s="7"/>
    </row>
    <row r="36" spans="2:8" ht="13.5" customHeight="1">
      <c r="B36" s="25">
        <v>22</v>
      </c>
      <c r="C36" s="7"/>
      <c r="D36" s="7"/>
      <c r="E36" s="7">
        <f>+'12'!F39+C36-D36</f>
        <v>0</v>
      </c>
      <c r="F36" s="7"/>
      <c r="G36" s="7"/>
      <c r="H36" s="7"/>
    </row>
    <row r="37" spans="2:8" ht="13.5" customHeight="1">
      <c r="B37" s="25">
        <v>23</v>
      </c>
      <c r="C37" s="7"/>
      <c r="D37" s="7"/>
      <c r="E37" s="7">
        <f>+'12'!F40+C37-D37</f>
        <v>0</v>
      </c>
      <c r="F37" s="7"/>
      <c r="G37" s="7"/>
      <c r="H37" s="7"/>
    </row>
    <row r="38" spans="2:8" ht="13.5" customHeight="1">
      <c r="B38" s="25">
        <v>24</v>
      </c>
      <c r="C38" s="7"/>
      <c r="D38" s="7"/>
      <c r="E38" s="7">
        <f>+'12'!F41+C38-D38</f>
        <v>0</v>
      </c>
      <c r="F38" s="7"/>
      <c r="G38" s="7"/>
      <c r="H38" s="7"/>
    </row>
    <row r="39" spans="2:8" ht="13.5" customHeight="1">
      <c r="B39" s="25">
        <v>25</v>
      </c>
      <c r="C39" s="7"/>
      <c r="D39" s="7"/>
      <c r="E39" s="7">
        <f>+'12'!F42+C39-D39</f>
        <v>0</v>
      </c>
      <c r="F39" s="7"/>
      <c r="G39" s="7"/>
      <c r="H39" s="7"/>
    </row>
    <row r="40" spans="2:8" ht="13.5" customHeight="1">
      <c r="B40" s="25">
        <v>26</v>
      </c>
      <c r="C40" s="7"/>
      <c r="D40" s="7"/>
      <c r="E40" s="7">
        <f>+'12'!F43+C40-D40</f>
        <v>0</v>
      </c>
      <c r="F40" s="7"/>
      <c r="G40" s="7"/>
      <c r="H40" s="7"/>
    </row>
    <row r="41" spans="2:8" ht="13.5" customHeight="1">
      <c r="B41" s="25">
        <v>27</v>
      </c>
      <c r="C41" s="7"/>
      <c r="D41" s="7"/>
      <c r="E41" s="7">
        <f>+'12'!F44+C41-D41</f>
        <v>0</v>
      </c>
      <c r="F41" s="7"/>
      <c r="G41" s="7"/>
      <c r="H41" s="7"/>
    </row>
    <row r="42" spans="2:8" ht="13.5" customHeight="1">
      <c r="B42" s="25">
        <v>28</v>
      </c>
      <c r="C42" s="7"/>
      <c r="D42" s="7"/>
      <c r="E42" s="7">
        <f>+'12'!F45+C42-D42</f>
        <v>0</v>
      </c>
      <c r="F42" s="7"/>
      <c r="G42" s="7"/>
      <c r="H42" s="7"/>
    </row>
    <row r="43" spans="2:8" ht="13.5" customHeight="1">
      <c r="B43" s="25">
        <v>29</v>
      </c>
      <c r="C43" s="7"/>
      <c r="D43" s="7"/>
      <c r="E43" s="7">
        <f>+'12'!F46+C43-D43</f>
        <v>0</v>
      </c>
      <c r="F43" s="7"/>
      <c r="G43" s="7"/>
      <c r="H43" s="7"/>
    </row>
    <row r="44" spans="2:8" ht="13.5" customHeight="1">
      <c r="B44" s="25">
        <v>30</v>
      </c>
      <c r="C44" s="7"/>
      <c r="D44" s="7"/>
      <c r="E44" s="7">
        <f>+'12'!F47+C44-D44</f>
        <v>0</v>
      </c>
      <c r="F44" s="7"/>
      <c r="G44" s="7"/>
      <c r="H44" s="7"/>
    </row>
    <row r="45" spans="2:8" ht="13.5" customHeight="1">
      <c r="B45" s="25">
        <v>31</v>
      </c>
      <c r="C45" s="7"/>
      <c r="D45" s="7"/>
      <c r="E45" s="7">
        <f>+'12'!F48+C45-D45</f>
        <v>0</v>
      </c>
      <c r="F45" s="7"/>
      <c r="G45" s="7"/>
      <c r="H45" s="7"/>
    </row>
    <row r="46" spans="2:8" ht="13.5" customHeight="1">
      <c r="B46" s="25">
        <v>32</v>
      </c>
      <c r="C46" s="7"/>
      <c r="D46" s="7"/>
      <c r="E46" s="7">
        <f>+'12'!F49+C46-D46</f>
        <v>0</v>
      </c>
      <c r="F46" s="7"/>
      <c r="G46" s="7"/>
      <c r="H46" s="7"/>
    </row>
    <row r="47" spans="2:8" ht="13.5" customHeight="1">
      <c r="B47" s="25">
        <v>33</v>
      </c>
      <c r="C47" s="7"/>
      <c r="D47" s="7"/>
      <c r="E47" s="7">
        <f>+'12'!F50+C47-D47</f>
        <v>0</v>
      </c>
      <c r="F47" s="7"/>
      <c r="G47" s="7"/>
      <c r="H47" s="7"/>
    </row>
    <row r="48" spans="2:8" ht="13.5" customHeight="1">
      <c r="B48" s="25">
        <v>34</v>
      </c>
      <c r="C48" s="7"/>
      <c r="D48" s="7"/>
      <c r="E48" s="7">
        <f>+'12'!F51+C48-D48</f>
        <v>0</v>
      </c>
      <c r="F48" s="7"/>
      <c r="G48" s="7"/>
      <c r="H48" s="7"/>
    </row>
    <row r="49" spans="2:8" ht="13.5" customHeight="1">
      <c r="B49" s="27">
        <v>35</v>
      </c>
      <c r="C49" s="7"/>
      <c r="D49" s="7"/>
      <c r="E49" s="7"/>
      <c r="F49" s="7"/>
      <c r="G49" s="7"/>
      <c r="H49" s="7"/>
    </row>
    <row r="50" spans="2:8">
      <c r="C50" s="337" t="s">
        <v>224</v>
      </c>
    </row>
  </sheetData>
  <mergeCells count="4">
    <mergeCell ref="C4:H4"/>
    <mergeCell ref="C5:H5"/>
    <mergeCell ref="C6:H6"/>
    <mergeCell ref="B2:H2"/>
  </mergeCells>
  <phoneticPr fontId="0" type="noConversion"/>
  <printOptions horizontalCentered="1"/>
  <pageMargins left="0.5" right="0.5" top="1.19" bottom="0.5" header="0.5" footer="0.25"/>
  <pageSetup scale="83" orientation="portrait" r:id="rId1"/>
  <headerFooter alignWithMargins="0">
    <oddHeader>&amp;L&amp;12Annual Report of  &amp;UYour Telephone Company Name&amp;R&amp;12Year Ending &amp;UDecember 31, 2024</oddHeader>
    <oddFooter>&amp;C&amp;12&amp;A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289"/>
  <sheetViews>
    <sheetView showGridLines="0" zoomScaleNormal="100" workbookViewId="0">
      <selection activeCell="B9" sqref="B9:C9"/>
    </sheetView>
  </sheetViews>
  <sheetFormatPr defaultColWidth="9.109375" defaultRowHeight="13.2"/>
  <cols>
    <col min="1" max="1" width="11.6640625" style="329" customWidth="1"/>
    <col min="2" max="2" width="23.109375" style="3" customWidth="1"/>
    <col min="3" max="3" width="30.33203125" style="3" customWidth="1"/>
    <col min="4" max="4" width="20.88671875" style="3" customWidth="1"/>
    <col min="5" max="5" width="12.44140625" style="3" customWidth="1"/>
    <col min="6" max="6" width="13.44140625" style="3" customWidth="1"/>
    <col min="7" max="7" width="16.33203125" style="3" customWidth="1"/>
    <col min="8" max="8" width="11.6640625" style="329" customWidth="1"/>
    <col min="9" max="16384" width="9.109375" style="3"/>
  </cols>
  <sheetData>
    <row r="1" spans="1:8" customFormat="1">
      <c r="A1" s="328"/>
      <c r="B1" s="9"/>
      <c r="C1" s="18"/>
      <c r="D1" s="18"/>
      <c r="E1" s="18"/>
      <c r="F1" s="18"/>
      <c r="G1" s="21"/>
      <c r="H1" s="328"/>
    </row>
    <row r="2" spans="1:8" customFormat="1" ht="27.75" customHeight="1">
      <c r="A2" s="328"/>
      <c r="B2" s="1323" t="s">
        <v>4</v>
      </c>
      <c r="C2" s="1324"/>
      <c r="D2" s="1324"/>
      <c r="E2" s="1324"/>
      <c r="F2" s="1324"/>
      <c r="G2" s="1325"/>
      <c r="H2" s="328"/>
    </row>
    <row r="3" spans="1:8" customFormat="1" ht="16.649999999999999" customHeight="1">
      <c r="A3" s="328"/>
      <c r="B3" s="1167" t="s">
        <v>120</v>
      </c>
      <c r="C3" s="1168"/>
      <c r="D3" s="1168"/>
      <c r="E3" s="1168"/>
      <c r="F3" s="1168"/>
      <c r="G3" s="1169"/>
      <c r="H3" s="328"/>
    </row>
    <row r="4" spans="1:8" customFormat="1" ht="27.75" customHeight="1">
      <c r="A4" s="328"/>
      <c r="B4" s="1300" t="s">
        <v>5</v>
      </c>
      <c r="C4" s="1301"/>
      <c r="D4" s="1301"/>
      <c r="E4" s="1301"/>
      <c r="F4" s="1301"/>
      <c r="G4" s="1302"/>
      <c r="H4" s="328"/>
    </row>
    <row r="5" spans="1:8" customFormat="1" ht="44.25" customHeight="1">
      <c r="A5" s="328"/>
      <c r="B5" s="1326" t="s">
        <v>1063</v>
      </c>
      <c r="C5" s="1328"/>
      <c r="D5" s="1102" t="s">
        <v>1062</v>
      </c>
      <c r="E5" s="1326" t="s">
        <v>1064</v>
      </c>
      <c r="F5" s="1327"/>
      <c r="G5" s="1103" t="s">
        <v>1065</v>
      </c>
      <c r="H5" s="328"/>
    </row>
    <row r="6" spans="1:8" customFormat="1" ht="15" customHeight="1">
      <c r="A6" s="328"/>
      <c r="B6" s="1180"/>
      <c r="C6" s="1182"/>
      <c r="D6" s="14"/>
      <c r="E6" s="1329"/>
      <c r="F6" s="1330"/>
      <c r="G6" s="10"/>
      <c r="H6" s="328"/>
    </row>
    <row r="7" spans="1:8" customFormat="1" ht="15" customHeight="1">
      <c r="A7" s="328"/>
      <c r="B7" s="1180"/>
      <c r="C7" s="1182"/>
      <c r="D7" s="19"/>
      <c r="E7" s="1331"/>
      <c r="F7" s="1330"/>
      <c r="G7" s="10"/>
      <c r="H7" s="328"/>
    </row>
    <row r="8" spans="1:8" customFormat="1" ht="15" customHeight="1">
      <c r="A8" s="328"/>
      <c r="B8" s="1180"/>
      <c r="C8" s="1182"/>
      <c r="D8" s="19"/>
      <c r="E8" s="1329"/>
      <c r="F8" s="1330"/>
      <c r="G8" s="10"/>
      <c r="H8" s="328"/>
    </row>
    <row r="9" spans="1:8" customFormat="1" ht="15" customHeight="1">
      <c r="A9" s="328"/>
      <c r="B9" s="1180"/>
      <c r="C9" s="1182"/>
      <c r="D9" s="19"/>
      <c r="E9" s="1329"/>
      <c r="F9" s="1330"/>
      <c r="G9" s="10"/>
      <c r="H9" s="328"/>
    </row>
    <row r="10" spans="1:8" customFormat="1" ht="15" customHeight="1">
      <c r="A10" s="328"/>
      <c r="B10" s="1180"/>
      <c r="C10" s="1175"/>
      <c r="D10" s="19"/>
      <c r="E10" s="1329"/>
      <c r="F10" s="1330"/>
      <c r="G10" s="10"/>
      <c r="H10" s="328"/>
    </row>
    <row r="11" spans="1:8" customFormat="1" ht="15" customHeight="1">
      <c r="A11" s="328"/>
      <c r="B11" s="1180"/>
      <c r="C11" s="1182"/>
      <c r="D11" s="19"/>
      <c r="E11" s="1329"/>
      <c r="F11" s="1330"/>
      <c r="G11" s="10"/>
      <c r="H11" s="328"/>
    </row>
    <row r="12" spans="1:8" customFormat="1" ht="15" customHeight="1">
      <c r="A12" s="328"/>
      <c r="B12" s="1173"/>
      <c r="C12" s="1175"/>
      <c r="D12" s="19"/>
      <c r="E12" s="1329"/>
      <c r="F12" s="1330"/>
      <c r="G12" s="10"/>
      <c r="H12" s="328"/>
    </row>
    <row r="13" spans="1:8" customFormat="1" ht="15" customHeight="1">
      <c r="A13" s="328"/>
      <c r="B13" s="1173"/>
      <c r="C13" s="1175"/>
      <c r="D13" s="19"/>
      <c r="E13" s="1329"/>
      <c r="F13" s="1330"/>
      <c r="G13" s="10"/>
      <c r="H13" s="328"/>
    </row>
    <row r="14" spans="1:8" customFormat="1" ht="15" customHeight="1">
      <c r="A14" s="328"/>
      <c r="B14" s="1173"/>
      <c r="C14" s="1175"/>
      <c r="D14" s="19"/>
      <c r="E14" s="1329"/>
      <c r="F14" s="1330"/>
      <c r="G14" s="10"/>
      <c r="H14" s="328"/>
    </row>
    <row r="15" spans="1:8" customFormat="1" ht="15" customHeight="1">
      <c r="A15" s="328"/>
      <c r="B15" s="1173"/>
      <c r="C15" s="1175"/>
      <c r="D15" s="19"/>
      <c r="E15" s="1329"/>
      <c r="F15" s="1330"/>
      <c r="G15" s="10"/>
      <c r="H15" s="328"/>
    </row>
    <row r="16" spans="1:8" customFormat="1" ht="15" customHeight="1">
      <c r="A16" s="328"/>
      <c r="B16" s="22" t="s">
        <v>122</v>
      </c>
      <c r="C16" s="118"/>
      <c r="D16" s="31"/>
      <c r="E16" s="280"/>
      <c r="F16" s="119"/>
      <c r="G16" s="164">
        <f>SUM(G5:G15)</f>
        <v>0</v>
      </c>
      <c r="H16" s="328"/>
    </row>
    <row r="17" spans="1:8" customFormat="1" ht="15" customHeight="1">
      <c r="A17" s="328"/>
      <c r="B17" s="358"/>
      <c r="C17" s="395"/>
      <c r="D17" s="395"/>
      <c r="E17" s="398"/>
      <c r="F17" s="400"/>
      <c r="G17" s="401"/>
      <c r="H17" s="328"/>
    </row>
    <row r="18" spans="1:8" customFormat="1" ht="17.25" customHeight="1">
      <c r="A18" s="328"/>
      <c r="B18" s="1167" t="s">
        <v>123</v>
      </c>
      <c r="C18" s="1168"/>
      <c r="D18" s="1168"/>
      <c r="E18" s="1168"/>
      <c r="F18" s="1168"/>
      <c r="G18" s="1169"/>
      <c r="H18" s="328"/>
    </row>
    <row r="19" spans="1:8" customFormat="1" ht="27.15" customHeight="1">
      <c r="A19" s="328"/>
      <c r="B19" s="1300" t="s">
        <v>5</v>
      </c>
      <c r="C19" s="1301"/>
      <c r="D19" s="1301"/>
      <c r="E19" s="1301"/>
      <c r="F19" s="1302"/>
      <c r="G19" s="51" t="s">
        <v>129</v>
      </c>
      <c r="H19" s="328"/>
    </row>
    <row r="20" spans="1:8" customFormat="1" ht="15" customHeight="1">
      <c r="A20" s="328"/>
      <c r="B20" s="9"/>
      <c r="C20" s="97"/>
      <c r="D20" s="100" t="s">
        <v>124</v>
      </c>
      <c r="E20" s="42"/>
      <c r="F20" s="26" t="s">
        <v>127</v>
      </c>
      <c r="G20" s="25" t="s">
        <v>130</v>
      </c>
      <c r="H20" s="328"/>
    </row>
    <row r="21" spans="1:8" customFormat="1" ht="15" customHeight="1">
      <c r="A21" s="328"/>
      <c r="B21" s="100" t="s">
        <v>841</v>
      </c>
      <c r="C21" s="42"/>
      <c r="D21" s="51" t="s">
        <v>125</v>
      </c>
      <c r="E21" s="51" t="s">
        <v>126</v>
      </c>
      <c r="F21" s="26" t="s">
        <v>128</v>
      </c>
      <c r="G21" s="27" t="s">
        <v>758</v>
      </c>
      <c r="H21" s="328"/>
    </row>
    <row r="22" spans="1:8" customFormat="1" ht="15" customHeight="1">
      <c r="A22" s="328"/>
      <c r="B22" s="101" t="s">
        <v>739</v>
      </c>
      <c r="C22" s="98"/>
      <c r="D22" s="27" t="s">
        <v>740</v>
      </c>
      <c r="E22" s="52" t="s">
        <v>746</v>
      </c>
      <c r="F22" s="28" t="s">
        <v>751</v>
      </c>
      <c r="G22" s="130"/>
      <c r="H22" s="328"/>
    </row>
    <row r="23" spans="1:8" customFormat="1" ht="15" customHeight="1">
      <c r="A23" s="328"/>
      <c r="B23" s="1173"/>
      <c r="C23" s="1175"/>
      <c r="D23" s="127"/>
      <c r="E23" s="121"/>
      <c r="F23" s="88"/>
      <c r="G23" s="130"/>
      <c r="H23" s="328"/>
    </row>
    <row r="24" spans="1:8" customFormat="1" ht="15" customHeight="1">
      <c r="A24" s="328"/>
      <c r="B24" s="1173"/>
      <c r="C24" s="1175"/>
      <c r="D24" s="128"/>
      <c r="E24" s="123"/>
      <c r="F24" s="67"/>
      <c r="G24" s="130"/>
      <c r="H24" s="328"/>
    </row>
    <row r="25" spans="1:8" customFormat="1" ht="15" customHeight="1">
      <c r="A25" s="328"/>
      <c r="B25" s="1173"/>
      <c r="C25" s="1175"/>
      <c r="D25" s="128"/>
      <c r="E25" s="123"/>
      <c r="F25" s="67"/>
      <c r="G25" s="130"/>
      <c r="H25" s="328"/>
    </row>
    <row r="26" spans="1:8" customFormat="1" ht="15" customHeight="1">
      <c r="A26" s="328"/>
      <c r="B26" s="1173"/>
      <c r="C26" s="1175"/>
      <c r="D26" s="129"/>
      <c r="E26" s="125"/>
      <c r="F26" s="114"/>
      <c r="G26" s="130"/>
      <c r="H26" s="328"/>
    </row>
    <row r="27" spans="1:8" customFormat="1" ht="15" customHeight="1">
      <c r="A27" s="328"/>
      <c r="B27" s="1173"/>
      <c r="C27" s="1175"/>
      <c r="D27" s="128"/>
      <c r="E27" s="123"/>
      <c r="F27" s="67"/>
      <c r="G27" s="130"/>
      <c r="H27" s="328"/>
    </row>
    <row r="28" spans="1:8" customFormat="1" ht="15" customHeight="1">
      <c r="A28" s="328"/>
      <c r="B28" s="1173"/>
      <c r="C28" s="1175"/>
      <c r="D28" s="128"/>
      <c r="E28" s="123"/>
      <c r="F28" s="67"/>
      <c r="G28" s="130"/>
      <c r="H28" s="328"/>
    </row>
    <row r="29" spans="1:8" customFormat="1" ht="15" customHeight="1">
      <c r="A29" s="328"/>
      <c r="B29" s="1173"/>
      <c r="C29" s="1175"/>
      <c r="D29" s="128"/>
      <c r="E29" s="123"/>
      <c r="F29" s="67"/>
      <c r="G29" s="130"/>
      <c r="H29" s="328"/>
    </row>
    <row r="30" spans="1:8" customFormat="1" ht="15" customHeight="1">
      <c r="A30" s="328"/>
      <c r="B30" s="1173"/>
      <c r="C30" s="1175"/>
      <c r="D30" s="129"/>
      <c r="E30" s="125"/>
      <c r="F30" s="114"/>
      <c r="G30" s="130"/>
      <c r="H30" s="328"/>
    </row>
    <row r="31" spans="1:8" customFormat="1" ht="15" customHeight="1">
      <c r="A31" s="328"/>
      <c r="B31" s="63" t="s">
        <v>122</v>
      </c>
      <c r="C31" s="115"/>
      <c r="D31" s="122"/>
      <c r="E31" s="123"/>
      <c r="F31" s="67"/>
      <c r="G31" s="283">
        <f>SUM(G23:G30)</f>
        <v>0</v>
      </c>
      <c r="H31" s="328"/>
    </row>
    <row r="32" spans="1:8" customFormat="1" ht="15" customHeight="1">
      <c r="A32" s="328"/>
      <c r="B32" s="358"/>
      <c r="C32" s="395"/>
      <c r="D32" s="396"/>
      <c r="E32" s="397"/>
      <c r="F32" s="398"/>
      <c r="G32" s="399"/>
      <c r="H32" s="328"/>
    </row>
    <row r="33" spans="1:8" customFormat="1" ht="15.75" customHeight="1">
      <c r="A33" s="328"/>
      <c r="B33" s="1265" t="s">
        <v>134</v>
      </c>
      <c r="C33" s="1266"/>
      <c r="D33" s="1266"/>
      <c r="E33" s="1266"/>
      <c r="F33" s="1266"/>
      <c r="G33" s="1267"/>
      <c r="H33" s="328"/>
    </row>
    <row r="34" spans="1:8" customFormat="1" ht="27.15" customHeight="1">
      <c r="A34" s="328"/>
      <c r="B34" s="1306" t="s">
        <v>842</v>
      </c>
      <c r="C34" s="1307"/>
      <c r="D34" s="1307"/>
      <c r="E34" s="1307"/>
      <c r="F34" s="1307"/>
      <c r="G34" s="1308"/>
      <c r="H34" s="328"/>
    </row>
    <row r="35" spans="1:8" customFormat="1" ht="15" customHeight="1">
      <c r="A35" s="328"/>
      <c r="B35" s="51"/>
      <c r="C35" s="51" t="s">
        <v>482</v>
      </c>
      <c r="D35" s="157"/>
      <c r="E35" s="158"/>
      <c r="F35" s="70"/>
      <c r="G35" s="51" t="s">
        <v>130</v>
      </c>
      <c r="H35" s="328"/>
    </row>
    <row r="36" spans="1:8" customFormat="1" ht="15" customHeight="1">
      <c r="A36" s="328"/>
      <c r="B36" s="25" t="s">
        <v>480</v>
      </c>
      <c r="C36" s="25" t="s">
        <v>483</v>
      </c>
      <c r="D36" s="1332" t="s">
        <v>124</v>
      </c>
      <c r="E36" s="1333"/>
      <c r="F36" s="26" t="s">
        <v>127</v>
      </c>
      <c r="G36" s="25" t="s">
        <v>478</v>
      </c>
      <c r="H36" s="328"/>
    </row>
    <row r="37" spans="1:8" customFormat="1" ht="15" customHeight="1">
      <c r="A37" s="328"/>
      <c r="B37" s="25" t="s">
        <v>481</v>
      </c>
      <c r="C37" s="25" t="s">
        <v>484</v>
      </c>
      <c r="D37" s="156" t="s">
        <v>125</v>
      </c>
      <c r="E37" s="126" t="s">
        <v>126</v>
      </c>
      <c r="F37" s="26" t="s">
        <v>128</v>
      </c>
      <c r="G37" s="25" t="s">
        <v>479</v>
      </c>
      <c r="H37" s="328"/>
    </row>
    <row r="38" spans="1:8" customFormat="1" ht="15" customHeight="1">
      <c r="A38" s="328"/>
      <c r="B38" s="27" t="s">
        <v>739</v>
      </c>
      <c r="C38" s="27" t="s">
        <v>740</v>
      </c>
      <c r="D38" s="138" t="s">
        <v>746</v>
      </c>
      <c r="E38" s="28" t="s">
        <v>751</v>
      </c>
      <c r="F38" s="28" t="s">
        <v>758</v>
      </c>
      <c r="G38" s="52" t="s">
        <v>477</v>
      </c>
      <c r="H38" s="328"/>
    </row>
    <row r="39" spans="1:8" customFormat="1" ht="15" customHeight="1">
      <c r="A39" s="328"/>
      <c r="B39" s="131"/>
      <c r="C39" s="31"/>
      <c r="D39" s="127"/>
      <c r="E39" s="121"/>
      <c r="F39" s="88"/>
      <c r="G39" s="130"/>
      <c r="H39" s="328"/>
    </row>
    <row r="40" spans="1:8" customFormat="1" ht="15" customHeight="1">
      <c r="A40" s="328"/>
      <c r="B40" s="14"/>
      <c r="C40" s="7"/>
      <c r="D40" s="122"/>
      <c r="E40" s="123"/>
      <c r="F40" s="67"/>
      <c r="G40" s="130"/>
      <c r="H40" s="328"/>
    </row>
    <row r="41" spans="1:8" customFormat="1" ht="15" customHeight="1">
      <c r="A41" s="328"/>
      <c r="B41" s="14"/>
      <c r="C41" s="7"/>
      <c r="D41" s="122"/>
      <c r="E41" s="123"/>
      <c r="F41" s="67"/>
      <c r="G41" s="130"/>
      <c r="H41" s="328"/>
    </row>
    <row r="42" spans="1:8" customFormat="1" ht="15" customHeight="1">
      <c r="A42" s="328"/>
      <c r="B42" s="14"/>
      <c r="C42" s="7"/>
      <c r="D42" s="122"/>
      <c r="E42" s="123"/>
      <c r="F42" s="67"/>
      <c r="G42" s="130"/>
      <c r="H42" s="328"/>
    </row>
    <row r="43" spans="1:8" customFormat="1" ht="15" customHeight="1">
      <c r="A43" s="328"/>
      <c r="B43" s="14"/>
      <c r="C43" s="7"/>
      <c r="D43" s="122"/>
      <c r="E43" s="123"/>
      <c r="F43" s="67"/>
      <c r="G43" s="130"/>
      <c r="H43" s="328"/>
    </row>
    <row r="44" spans="1:8" customFormat="1" ht="15" customHeight="1">
      <c r="A44" s="328"/>
      <c r="B44" s="14"/>
      <c r="C44" s="7"/>
      <c r="D44" s="122"/>
      <c r="E44" s="123"/>
      <c r="F44" s="67"/>
      <c r="G44" s="130"/>
      <c r="H44" s="328"/>
    </row>
    <row r="45" spans="1:8" customFormat="1" ht="15" customHeight="1">
      <c r="A45" s="328"/>
      <c r="B45" s="14"/>
      <c r="C45" s="7"/>
      <c r="D45" s="122"/>
      <c r="E45" s="123"/>
      <c r="F45" s="67"/>
      <c r="G45" s="130"/>
      <c r="H45" s="328"/>
    </row>
    <row r="46" spans="1:8" customFormat="1" ht="15" customHeight="1">
      <c r="A46" s="328"/>
      <c r="B46" s="47"/>
      <c r="C46" s="32"/>
      <c r="D46" s="124"/>
      <c r="E46" s="125"/>
      <c r="F46" s="114"/>
      <c r="G46" s="14"/>
      <c r="H46" s="328"/>
    </row>
    <row r="47" spans="1:8" customFormat="1" ht="15" customHeight="1">
      <c r="A47" s="328"/>
      <c r="B47" s="63" t="s">
        <v>122</v>
      </c>
      <c r="C47" s="115"/>
      <c r="D47" s="115"/>
      <c r="E47" s="116"/>
      <c r="F47" s="117"/>
      <c r="G47" s="282">
        <f>SUM(G39:G46)</f>
        <v>0</v>
      </c>
      <c r="H47" s="328"/>
    </row>
    <row r="48" spans="1:8" customFormat="1" ht="15" customHeight="1">
      <c r="A48" s="328"/>
      <c r="B48" s="522" t="s">
        <v>135</v>
      </c>
      <c r="C48" s="18"/>
      <c r="D48" s="18"/>
      <c r="E48" s="18"/>
      <c r="F48" s="18"/>
      <c r="G48" s="21"/>
      <c r="H48" s="328"/>
    </row>
    <row r="49" spans="1:8" customFormat="1" ht="15" customHeight="1">
      <c r="A49" s="328"/>
      <c r="B49" s="394"/>
      <c r="C49" s="258"/>
      <c r="D49" s="258"/>
      <c r="E49" s="258"/>
      <c r="F49" s="258"/>
      <c r="G49" s="258"/>
      <c r="H49" s="328"/>
    </row>
    <row r="50" spans="1:8" customFormat="1" ht="13.5" customHeight="1">
      <c r="A50" s="328"/>
      <c r="B50" s="523" t="s">
        <v>225</v>
      </c>
      <c r="C50" s="1306"/>
      <c r="D50" s="1307"/>
      <c r="E50" s="1307"/>
      <c r="F50" s="1307"/>
      <c r="G50" s="1308"/>
      <c r="H50" s="328"/>
    </row>
    <row r="51" spans="1:8" customFormat="1" ht="13.5" customHeight="1">
      <c r="A51" s="328"/>
      <c r="H51" s="328"/>
    </row>
    <row r="52" spans="1:8" customFormat="1" ht="13.5" customHeight="1">
      <c r="A52" s="328"/>
      <c r="H52" s="328"/>
    </row>
    <row r="53" spans="1:8" customFormat="1" ht="13.5" customHeight="1">
      <c r="A53" s="328"/>
      <c r="H53" s="328"/>
    </row>
    <row r="54" spans="1:8" customFormat="1" ht="13.5" customHeight="1">
      <c r="A54" s="328"/>
      <c r="H54" s="328"/>
    </row>
    <row r="55" spans="1:8" customFormat="1" ht="13.5" customHeight="1">
      <c r="A55" s="328"/>
      <c r="H55" s="328"/>
    </row>
    <row r="56" spans="1:8" customFormat="1" ht="13.5" customHeight="1">
      <c r="A56" s="328"/>
      <c r="H56" s="328"/>
    </row>
    <row r="57" spans="1:8" customFormat="1" ht="13.5" customHeight="1">
      <c r="A57" s="328"/>
      <c r="H57" s="328"/>
    </row>
    <row r="58" spans="1:8" customFormat="1" ht="13.5" customHeight="1">
      <c r="A58" s="328"/>
      <c r="H58" s="328"/>
    </row>
    <row r="59" spans="1:8" customFormat="1" ht="13.5" customHeight="1">
      <c r="A59" s="328"/>
      <c r="H59" s="328"/>
    </row>
    <row r="60" spans="1:8" customFormat="1" ht="13.5" customHeight="1">
      <c r="A60" s="328"/>
      <c r="H60" s="328"/>
    </row>
    <row r="61" spans="1:8" customFormat="1" ht="13.5" customHeight="1">
      <c r="A61" s="328"/>
      <c r="H61" s="328"/>
    </row>
    <row r="62" spans="1:8" customFormat="1" ht="13.5" customHeight="1">
      <c r="A62" s="328"/>
      <c r="H62" s="328"/>
    </row>
    <row r="63" spans="1:8" customFormat="1" ht="13.5" customHeight="1">
      <c r="A63" s="328"/>
      <c r="H63" s="328"/>
    </row>
    <row r="64" spans="1:8" customFormat="1" ht="13.5" customHeight="1">
      <c r="A64" s="328"/>
      <c r="H64" s="328"/>
    </row>
    <row r="65" spans="1:8" customFormat="1" ht="13.5" customHeight="1">
      <c r="A65" s="328"/>
      <c r="H65" s="328"/>
    </row>
    <row r="66" spans="1:8" customFormat="1" ht="13.5" customHeight="1">
      <c r="A66" s="328"/>
      <c r="H66" s="328"/>
    </row>
    <row r="67" spans="1:8" customFormat="1" ht="13.5" customHeight="1">
      <c r="A67" s="328"/>
      <c r="H67" s="328"/>
    </row>
    <row r="68" spans="1:8" customFormat="1" ht="13.5" customHeight="1">
      <c r="A68" s="328"/>
      <c r="H68" s="328"/>
    </row>
    <row r="69" spans="1:8" customFormat="1" ht="13.5" customHeight="1">
      <c r="A69" s="328"/>
      <c r="H69" s="328"/>
    </row>
    <row r="70" spans="1:8" customFormat="1" ht="13.5" customHeight="1">
      <c r="A70" s="328"/>
      <c r="H70" s="328"/>
    </row>
    <row r="71" spans="1:8" customFormat="1" ht="13.5" customHeight="1">
      <c r="A71" s="328"/>
      <c r="H71" s="328"/>
    </row>
    <row r="72" spans="1:8" customFormat="1" ht="13.5" customHeight="1">
      <c r="A72" s="328"/>
      <c r="H72" s="328"/>
    </row>
    <row r="73" spans="1:8" customFormat="1" ht="13.5" customHeight="1">
      <c r="A73" s="328"/>
      <c r="H73" s="328"/>
    </row>
    <row r="74" spans="1:8" customFormat="1" ht="13.5" customHeight="1">
      <c r="A74" s="328"/>
      <c r="H74" s="328"/>
    </row>
    <row r="75" spans="1:8" customFormat="1" ht="13.5" customHeight="1">
      <c r="A75" s="328"/>
      <c r="H75" s="328"/>
    </row>
    <row r="76" spans="1:8" customFormat="1" ht="13.5" customHeight="1">
      <c r="A76" s="328"/>
      <c r="H76" s="328"/>
    </row>
    <row r="77" spans="1:8" customFormat="1" ht="13.5" customHeight="1">
      <c r="A77" s="328"/>
      <c r="H77" s="328"/>
    </row>
    <row r="78" spans="1:8" customFormat="1" ht="13.5" customHeight="1">
      <c r="A78" s="328"/>
      <c r="H78" s="328"/>
    </row>
    <row r="79" spans="1:8" customFormat="1" ht="13.5" customHeight="1">
      <c r="A79" s="328"/>
      <c r="H79" s="328"/>
    </row>
    <row r="80" spans="1:8" customFormat="1" ht="13.5" customHeight="1">
      <c r="A80" s="328"/>
      <c r="H80" s="328"/>
    </row>
    <row r="81" spans="1:8" customFormat="1" ht="13.5" customHeight="1">
      <c r="A81" s="328"/>
      <c r="H81" s="328"/>
    </row>
    <row r="82" spans="1:8" customFormat="1" ht="13.5" customHeight="1">
      <c r="A82" s="328"/>
      <c r="H82" s="328"/>
    </row>
    <row r="83" spans="1:8" customFormat="1" ht="13.5" customHeight="1">
      <c r="A83" s="328"/>
      <c r="H83" s="328"/>
    </row>
    <row r="84" spans="1:8" customFormat="1" ht="13.5" customHeight="1">
      <c r="A84" s="328"/>
      <c r="H84" s="328"/>
    </row>
    <row r="85" spans="1:8" customFormat="1" ht="13.5" customHeight="1">
      <c r="A85" s="328"/>
      <c r="H85" s="328"/>
    </row>
    <row r="86" spans="1:8" customFormat="1" ht="13.5" customHeight="1">
      <c r="A86" s="328"/>
      <c r="H86" s="328"/>
    </row>
    <row r="87" spans="1:8" customFormat="1" ht="13.5" customHeight="1">
      <c r="A87" s="328"/>
      <c r="H87" s="328"/>
    </row>
    <row r="88" spans="1:8" customFormat="1" ht="13.5" customHeight="1">
      <c r="A88" s="328"/>
      <c r="H88" s="328"/>
    </row>
    <row r="89" spans="1:8" customFormat="1" ht="13.5" customHeight="1">
      <c r="A89" s="328"/>
      <c r="H89" s="328"/>
    </row>
    <row r="90" spans="1:8" customFormat="1" ht="13.5" customHeight="1">
      <c r="A90" s="328"/>
      <c r="H90" s="328"/>
    </row>
    <row r="91" spans="1:8" customFormat="1" ht="13.5" customHeight="1">
      <c r="A91" s="328"/>
      <c r="H91" s="328"/>
    </row>
    <row r="92" spans="1:8" customFormat="1" ht="13.5" customHeight="1">
      <c r="A92" s="328"/>
      <c r="H92" s="328"/>
    </row>
    <row r="93" spans="1:8" customFormat="1" ht="13.5" customHeight="1">
      <c r="A93" s="328"/>
      <c r="H93" s="328"/>
    </row>
    <row r="94" spans="1:8" customFormat="1" ht="13.5" customHeight="1">
      <c r="A94" s="328"/>
      <c r="H94" s="328"/>
    </row>
    <row r="95" spans="1:8" customFormat="1" ht="13.5" customHeight="1">
      <c r="A95" s="328"/>
      <c r="H95" s="328"/>
    </row>
    <row r="96" spans="1:8" customFormat="1" ht="13.5" customHeight="1">
      <c r="A96" s="328"/>
      <c r="H96" s="328"/>
    </row>
    <row r="97" spans="1:8" customFormat="1" ht="13.5" customHeight="1">
      <c r="A97" s="328"/>
      <c r="H97" s="328"/>
    </row>
    <row r="98" spans="1:8" customFormat="1" ht="13.5" customHeight="1">
      <c r="A98" s="328"/>
      <c r="H98" s="328"/>
    </row>
    <row r="99" spans="1:8" customFormat="1" ht="13.5" customHeight="1">
      <c r="A99" s="328"/>
      <c r="H99" s="328"/>
    </row>
    <row r="100" spans="1:8" customFormat="1" ht="13.5" customHeight="1">
      <c r="A100" s="328"/>
      <c r="H100" s="328"/>
    </row>
    <row r="101" spans="1:8" customFormat="1" ht="13.5" customHeight="1">
      <c r="A101" s="328"/>
      <c r="H101" s="328"/>
    </row>
    <row r="102" spans="1:8" customFormat="1" ht="13.5" customHeight="1">
      <c r="A102" s="328"/>
      <c r="H102" s="328"/>
    </row>
    <row r="103" spans="1:8" customFormat="1" ht="13.5" customHeight="1">
      <c r="A103" s="328"/>
      <c r="H103" s="328"/>
    </row>
    <row r="104" spans="1:8" customFormat="1" ht="13.5" customHeight="1">
      <c r="A104" s="328"/>
      <c r="H104" s="328"/>
    </row>
    <row r="105" spans="1:8" customFormat="1" ht="13.5" customHeight="1">
      <c r="A105" s="328"/>
      <c r="H105" s="328"/>
    </row>
    <row r="106" spans="1:8" customFormat="1" ht="13.5" customHeight="1">
      <c r="A106" s="328"/>
      <c r="H106" s="328"/>
    </row>
    <row r="107" spans="1:8" customFormat="1" ht="13.5" customHeight="1">
      <c r="A107" s="328"/>
      <c r="H107" s="328"/>
    </row>
    <row r="108" spans="1:8" customFormat="1" ht="13.5" customHeight="1">
      <c r="A108" s="328"/>
      <c r="H108" s="328"/>
    </row>
    <row r="109" spans="1:8" customFormat="1" ht="13.5" customHeight="1">
      <c r="A109" s="328"/>
      <c r="H109" s="328"/>
    </row>
    <row r="110" spans="1:8" customFormat="1" ht="13.5" customHeight="1">
      <c r="A110" s="328"/>
      <c r="H110" s="328"/>
    </row>
    <row r="111" spans="1:8" customFormat="1" ht="13.5" customHeight="1">
      <c r="A111" s="328"/>
      <c r="H111" s="328"/>
    </row>
    <row r="112" spans="1:8" customFormat="1" ht="13.5" customHeight="1">
      <c r="A112" s="328"/>
      <c r="H112" s="328"/>
    </row>
    <row r="113" spans="1:8" customFormat="1" ht="13.5" customHeight="1">
      <c r="A113" s="328"/>
      <c r="H113" s="328"/>
    </row>
    <row r="114" spans="1:8" customFormat="1" ht="13.5" customHeight="1">
      <c r="A114" s="328"/>
      <c r="H114" s="328"/>
    </row>
    <row r="115" spans="1:8" customFormat="1" ht="13.5" customHeight="1">
      <c r="A115" s="328"/>
      <c r="H115" s="328"/>
    </row>
    <row r="116" spans="1:8" customFormat="1" ht="13.5" customHeight="1">
      <c r="A116" s="328"/>
      <c r="H116" s="328"/>
    </row>
    <row r="117" spans="1:8" customFormat="1" ht="13.5" customHeight="1">
      <c r="A117" s="328"/>
      <c r="H117" s="328"/>
    </row>
    <row r="118" spans="1:8" customFormat="1" ht="13.5" customHeight="1">
      <c r="A118" s="328"/>
      <c r="H118" s="328"/>
    </row>
    <row r="119" spans="1:8" customFormat="1" ht="13.5" customHeight="1">
      <c r="A119" s="328"/>
      <c r="H119" s="328"/>
    </row>
    <row r="120" spans="1:8" customFormat="1" ht="13.5" customHeight="1">
      <c r="A120" s="328"/>
      <c r="H120" s="328"/>
    </row>
    <row r="121" spans="1:8" customFormat="1" ht="13.5" customHeight="1">
      <c r="A121" s="328"/>
      <c r="H121" s="328"/>
    </row>
    <row r="122" spans="1:8" customFormat="1" ht="13.5" customHeight="1">
      <c r="A122" s="328"/>
      <c r="H122" s="328"/>
    </row>
    <row r="123" spans="1:8" customFormat="1" ht="13.5" customHeight="1">
      <c r="A123" s="328"/>
      <c r="H123" s="328"/>
    </row>
    <row r="124" spans="1:8" customFormat="1" ht="13.5" customHeight="1">
      <c r="A124" s="328"/>
      <c r="H124" s="328"/>
    </row>
    <row r="125" spans="1:8" customFormat="1" ht="13.5" customHeight="1">
      <c r="A125" s="328"/>
      <c r="H125" s="328"/>
    </row>
    <row r="126" spans="1:8" customFormat="1" ht="13.5" customHeight="1">
      <c r="A126" s="328"/>
      <c r="H126" s="328"/>
    </row>
    <row r="127" spans="1:8" customFormat="1" ht="13.5" customHeight="1">
      <c r="A127" s="328"/>
      <c r="H127" s="328"/>
    </row>
    <row r="128" spans="1:8" customFormat="1" ht="13.5" customHeight="1">
      <c r="A128" s="328"/>
      <c r="H128" s="328"/>
    </row>
    <row r="129" spans="1:8" customFormat="1" ht="13.5" customHeight="1">
      <c r="A129" s="328"/>
      <c r="H129" s="328"/>
    </row>
    <row r="130" spans="1:8" customFormat="1" ht="13.5" customHeight="1">
      <c r="A130" s="328"/>
      <c r="H130" s="328"/>
    </row>
    <row r="131" spans="1:8" customFormat="1" ht="13.5" customHeight="1">
      <c r="A131" s="328"/>
      <c r="H131" s="328"/>
    </row>
    <row r="132" spans="1:8" customFormat="1" ht="13.5" customHeight="1">
      <c r="A132" s="328"/>
      <c r="H132" s="328"/>
    </row>
    <row r="133" spans="1:8" customFormat="1" ht="13.5" customHeight="1">
      <c r="A133" s="328"/>
      <c r="H133" s="328"/>
    </row>
    <row r="134" spans="1:8" customFormat="1" ht="13.5" customHeight="1">
      <c r="A134" s="328"/>
      <c r="H134" s="328"/>
    </row>
    <row r="135" spans="1:8" customFormat="1" ht="13.5" customHeight="1">
      <c r="A135" s="328"/>
      <c r="H135" s="328"/>
    </row>
    <row r="136" spans="1:8" customFormat="1" ht="13.5" customHeight="1">
      <c r="A136" s="328"/>
      <c r="H136" s="328"/>
    </row>
    <row r="137" spans="1:8" customFormat="1" ht="13.5" customHeight="1">
      <c r="A137" s="328"/>
      <c r="H137" s="328"/>
    </row>
    <row r="138" spans="1:8" customFormat="1" ht="13.5" customHeight="1">
      <c r="A138" s="328"/>
      <c r="H138" s="328"/>
    </row>
    <row r="139" spans="1:8" customFormat="1" ht="13.5" customHeight="1">
      <c r="A139" s="328"/>
      <c r="H139" s="328"/>
    </row>
    <row r="140" spans="1:8" customFormat="1" ht="13.5" customHeight="1">
      <c r="A140" s="328"/>
      <c r="H140" s="328"/>
    </row>
    <row r="141" spans="1:8" customFormat="1" ht="13.5" customHeight="1">
      <c r="A141" s="328"/>
      <c r="H141" s="328"/>
    </row>
    <row r="142" spans="1:8" customFormat="1" ht="13.5" customHeight="1">
      <c r="A142" s="328"/>
      <c r="H142" s="328"/>
    </row>
    <row r="143" spans="1:8" customFormat="1" ht="13.5" customHeight="1">
      <c r="A143" s="328"/>
      <c r="H143" s="328"/>
    </row>
    <row r="144" spans="1:8" customFormat="1" ht="13.5" customHeight="1">
      <c r="A144" s="328"/>
      <c r="H144" s="328"/>
    </row>
    <row r="145" spans="1:8" customFormat="1" ht="13.5" customHeight="1">
      <c r="A145" s="328"/>
      <c r="H145" s="328"/>
    </row>
    <row r="146" spans="1:8" customFormat="1" ht="13.5" customHeight="1">
      <c r="A146" s="328"/>
      <c r="H146" s="328"/>
    </row>
    <row r="147" spans="1:8" customFormat="1" ht="13.5" customHeight="1">
      <c r="A147" s="328"/>
      <c r="H147" s="328"/>
    </row>
    <row r="148" spans="1:8" customFormat="1" ht="13.5" customHeight="1">
      <c r="A148" s="328"/>
      <c r="H148" s="328"/>
    </row>
    <row r="149" spans="1:8" customFormat="1" ht="13.5" customHeight="1">
      <c r="A149" s="328"/>
      <c r="H149" s="328"/>
    </row>
    <row r="150" spans="1:8" customFormat="1" ht="13.5" customHeight="1">
      <c r="A150" s="328"/>
      <c r="H150" s="328"/>
    </row>
    <row r="151" spans="1:8" customFormat="1" ht="13.5" customHeight="1">
      <c r="A151" s="328"/>
      <c r="H151" s="328"/>
    </row>
    <row r="152" spans="1:8" customFormat="1" ht="13.5" customHeight="1">
      <c r="A152" s="328"/>
      <c r="H152" s="328"/>
    </row>
    <row r="153" spans="1:8" customFormat="1" ht="13.5" customHeight="1">
      <c r="A153" s="328"/>
      <c r="H153" s="328"/>
    </row>
    <row r="154" spans="1:8" customFormat="1" ht="13.5" customHeight="1">
      <c r="A154" s="328"/>
      <c r="H154" s="328"/>
    </row>
    <row r="155" spans="1:8" customFormat="1" ht="13.5" customHeight="1">
      <c r="A155" s="328"/>
      <c r="H155" s="328"/>
    </row>
    <row r="156" spans="1:8" customFormat="1" ht="13.5" customHeight="1">
      <c r="A156" s="328"/>
      <c r="H156" s="328"/>
    </row>
    <row r="157" spans="1:8" customFormat="1" ht="13.5" customHeight="1">
      <c r="A157" s="328"/>
      <c r="H157" s="328"/>
    </row>
    <row r="158" spans="1:8" customFormat="1" ht="13.5" customHeight="1">
      <c r="A158" s="328"/>
      <c r="H158" s="328"/>
    </row>
    <row r="159" spans="1:8" customFormat="1" ht="13.5" customHeight="1">
      <c r="A159" s="328"/>
      <c r="H159" s="328"/>
    </row>
    <row r="160" spans="1:8" customFormat="1" ht="13.5" customHeight="1">
      <c r="A160" s="328"/>
      <c r="H160" s="328"/>
    </row>
    <row r="161" spans="1:8" customFormat="1" ht="13.5" customHeight="1">
      <c r="A161" s="328"/>
      <c r="H161" s="328"/>
    </row>
    <row r="162" spans="1:8" customFormat="1" ht="13.5" customHeight="1">
      <c r="A162" s="328"/>
      <c r="H162" s="328"/>
    </row>
    <row r="163" spans="1:8" customFormat="1" ht="13.5" customHeight="1">
      <c r="A163" s="328"/>
      <c r="H163" s="328"/>
    </row>
    <row r="164" spans="1:8" customFormat="1" ht="13.5" customHeight="1">
      <c r="A164" s="328"/>
      <c r="H164" s="328"/>
    </row>
    <row r="165" spans="1:8" customFormat="1" ht="13.5" customHeight="1">
      <c r="A165" s="328"/>
      <c r="H165" s="328"/>
    </row>
    <row r="166" spans="1:8" customFormat="1" ht="13.5" customHeight="1">
      <c r="A166" s="328"/>
      <c r="H166" s="328"/>
    </row>
    <row r="167" spans="1:8" customFormat="1" ht="13.5" customHeight="1">
      <c r="A167" s="328"/>
      <c r="H167" s="328"/>
    </row>
    <row r="168" spans="1:8" customFormat="1" ht="13.5" customHeight="1">
      <c r="A168" s="328"/>
      <c r="H168" s="328"/>
    </row>
    <row r="169" spans="1:8" customFormat="1" ht="13.5" customHeight="1">
      <c r="A169" s="328"/>
      <c r="H169" s="328"/>
    </row>
    <row r="170" spans="1:8" customFormat="1" ht="13.5" customHeight="1">
      <c r="A170" s="328"/>
      <c r="H170" s="328"/>
    </row>
    <row r="171" spans="1:8" customFormat="1" ht="13.5" customHeight="1">
      <c r="A171" s="328"/>
      <c r="H171" s="328"/>
    </row>
    <row r="172" spans="1:8" customFormat="1" ht="13.5" customHeight="1">
      <c r="A172" s="328"/>
      <c r="H172" s="328"/>
    </row>
    <row r="173" spans="1:8" customFormat="1" ht="13.5" customHeight="1">
      <c r="A173" s="328"/>
      <c r="H173" s="328"/>
    </row>
    <row r="174" spans="1:8" customFormat="1" ht="13.5" customHeight="1">
      <c r="A174" s="328"/>
      <c r="H174" s="328"/>
    </row>
    <row r="175" spans="1:8" customFormat="1" ht="13.5" customHeight="1">
      <c r="A175" s="328"/>
      <c r="H175" s="328"/>
    </row>
    <row r="176" spans="1:8" customFormat="1" ht="13.5" customHeight="1">
      <c r="A176" s="328"/>
      <c r="H176" s="328"/>
    </row>
    <row r="177" spans="1:8" customFormat="1" ht="13.5" customHeight="1">
      <c r="A177" s="328"/>
      <c r="H177" s="328"/>
    </row>
    <row r="178" spans="1:8" customFormat="1" ht="13.5" customHeight="1">
      <c r="A178" s="328"/>
      <c r="H178" s="328"/>
    </row>
    <row r="179" spans="1:8" customFormat="1" ht="13.5" customHeight="1">
      <c r="A179" s="328"/>
      <c r="H179" s="328"/>
    </row>
    <row r="180" spans="1:8" customFormat="1" ht="13.5" customHeight="1">
      <c r="A180" s="328"/>
      <c r="H180" s="328"/>
    </row>
    <row r="181" spans="1:8" customFormat="1" ht="13.5" customHeight="1">
      <c r="A181" s="328"/>
      <c r="H181" s="328"/>
    </row>
    <row r="182" spans="1:8" customFormat="1" ht="13.5" customHeight="1">
      <c r="A182" s="328"/>
      <c r="H182" s="328"/>
    </row>
    <row r="183" spans="1:8" customFormat="1" ht="13.5" customHeight="1">
      <c r="A183" s="328"/>
      <c r="H183" s="328"/>
    </row>
    <row r="184" spans="1:8" customFormat="1" ht="13.5" customHeight="1">
      <c r="A184" s="328"/>
      <c r="H184" s="328"/>
    </row>
    <row r="185" spans="1:8" customFormat="1" ht="13.5" customHeight="1">
      <c r="A185" s="328"/>
      <c r="H185" s="328"/>
    </row>
    <row r="186" spans="1:8" customFormat="1" ht="13.5" customHeight="1">
      <c r="A186" s="328"/>
      <c r="H186" s="328"/>
    </row>
    <row r="187" spans="1:8" customFormat="1" ht="13.5" customHeight="1">
      <c r="A187" s="328"/>
      <c r="H187" s="328"/>
    </row>
    <row r="188" spans="1:8" customFormat="1" ht="13.5" customHeight="1">
      <c r="A188" s="328"/>
      <c r="H188" s="328"/>
    </row>
    <row r="189" spans="1:8" customFormat="1" ht="13.5" customHeight="1">
      <c r="A189" s="328"/>
      <c r="H189" s="328"/>
    </row>
    <row r="190" spans="1:8" customFormat="1" ht="13.5" customHeight="1">
      <c r="A190" s="328"/>
      <c r="H190" s="328"/>
    </row>
    <row r="191" spans="1:8" customFormat="1" ht="13.5" customHeight="1">
      <c r="A191" s="328"/>
      <c r="H191" s="328"/>
    </row>
    <row r="192" spans="1:8" customFormat="1" ht="13.5" customHeight="1">
      <c r="A192" s="328"/>
      <c r="H192" s="328"/>
    </row>
    <row r="193" spans="1:8" customFormat="1" ht="13.5" customHeight="1">
      <c r="A193" s="328"/>
      <c r="H193" s="328"/>
    </row>
    <row r="194" spans="1:8" customFormat="1" ht="13.5" customHeight="1">
      <c r="A194" s="328"/>
      <c r="H194" s="328"/>
    </row>
    <row r="195" spans="1:8" customFormat="1" ht="13.5" customHeight="1">
      <c r="A195" s="328"/>
      <c r="H195" s="328"/>
    </row>
    <row r="196" spans="1:8" customFormat="1" ht="13.5" customHeight="1">
      <c r="A196" s="328"/>
      <c r="H196" s="328"/>
    </row>
    <row r="197" spans="1:8" customFormat="1" ht="13.5" customHeight="1">
      <c r="A197" s="328"/>
      <c r="H197" s="328"/>
    </row>
    <row r="198" spans="1:8" customFormat="1" ht="13.5" customHeight="1">
      <c r="A198" s="328"/>
      <c r="H198" s="328"/>
    </row>
    <row r="199" spans="1:8" customFormat="1" ht="13.5" customHeight="1">
      <c r="A199" s="328"/>
      <c r="H199" s="328"/>
    </row>
    <row r="200" spans="1:8" customFormat="1" ht="13.5" customHeight="1">
      <c r="A200" s="328"/>
      <c r="H200" s="328"/>
    </row>
    <row r="201" spans="1:8" customFormat="1" ht="13.5" customHeight="1">
      <c r="A201" s="328"/>
      <c r="H201" s="328"/>
    </row>
    <row r="202" spans="1:8" customFormat="1" ht="13.5" customHeight="1">
      <c r="A202" s="328"/>
      <c r="H202" s="328"/>
    </row>
    <row r="203" spans="1:8" customFormat="1" ht="13.5" customHeight="1">
      <c r="A203" s="328"/>
      <c r="H203" s="328"/>
    </row>
    <row r="204" spans="1:8" customFormat="1" ht="13.5" customHeight="1">
      <c r="A204" s="328"/>
      <c r="H204" s="328"/>
    </row>
    <row r="205" spans="1:8" customFormat="1" ht="13.5" customHeight="1">
      <c r="A205" s="328"/>
      <c r="H205" s="328"/>
    </row>
    <row r="206" spans="1:8" customFormat="1" ht="13.5" customHeight="1">
      <c r="A206" s="328"/>
      <c r="H206" s="328"/>
    </row>
    <row r="207" spans="1:8" customFormat="1" ht="13.5" customHeight="1">
      <c r="A207" s="328"/>
      <c r="H207" s="328"/>
    </row>
    <row r="208" spans="1:8" customFormat="1" ht="13.5" customHeight="1">
      <c r="A208" s="328"/>
      <c r="H208" s="328"/>
    </row>
    <row r="209" spans="1:8" customFormat="1" ht="13.5" customHeight="1">
      <c r="A209" s="328"/>
      <c r="H209" s="328"/>
    </row>
    <row r="210" spans="1:8" customFormat="1" ht="13.5" customHeight="1">
      <c r="A210" s="328"/>
      <c r="H210" s="328"/>
    </row>
    <row r="211" spans="1:8" customFormat="1" ht="13.5" customHeight="1">
      <c r="A211" s="328"/>
      <c r="H211" s="328"/>
    </row>
    <row r="212" spans="1:8" customFormat="1" ht="13.5" customHeight="1">
      <c r="A212" s="328"/>
      <c r="H212" s="328"/>
    </row>
    <row r="213" spans="1:8" customFormat="1" ht="13.5" customHeight="1">
      <c r="A213" s="328"/>
      <c r="H213" s="328"/>
    </row>
    <row r="214" spans="1:8" customFormat="1" ht="13.5" customHeight="1">
      <c r="A214" s="328"/>
      <c r="H214" s="328"/>
    </row>
    <row r="215" spans="1:8" customFormat="1" ht="13.5" customHeight="1">
      <c r="A215" s="328"/>
      <c r="H215" s="328"/>
    </row>
    <row r="216" spans="1:8" customFormat="1" ht="13.5" customHeight="1">
      <c r="A216" s="328"/>
      <c r="H216" s="328"/>
    </row>
    <row r="217" spans="1:8" customFormat="1" ht="13.5" customHeight="1">
      <c r="A217" s="328"/>
      <c r="H217" s="328"/>
    </row>
    <row r="218" spans="1:8" customFormat="1" ht="13.5" customHeight="1">
      <c r="A218" s="328"/>
      <c r="H218" s="328"/>
    </row>
    <row r="219" spans="1:8" customFormat="1" ht="13.5" customHeight="1">
      <c r="A219" s="328"/>
      <c r="H219" s="328"/>
    </row>
    <row r="220" spans="1:8" customFormat="1" ht="13.5" customHeight="1">
      <c r="A220" s="328"/>
      <c r="H220" s="328"/>
    </row>
    <row r="221" spans="1:8" customFormat="1" ht="13.5" customHeight="1">
      <c r="A221" s="328"/>
      <c r="H221" s="328"/>
    </row>
    <row r="222" spans="1:8" customFormat="1" ht="13.5" customHeight="1">
      <c r="A222" s="328"/>
      <c r="H222" s="328"/>
    </row>
    <row r="223" spans="1:8" customFormat="1" ht="13.5" customHeight="1">
      <c r="A223" s="328"/>
      <c r="H223" s="328"/>
    </row>
    <row r="224" spans="1:8" customFormat="1" ht="13.5" customHeight="1">
      <c r="A224" s="328"/>
      <c r="H224" s="328"/>
    </row>
    <row r="225" spans="1:8" customFormat="1" ht="13.5" customHeight="1">
      <c r="A225" s="328"/>
      <c r="H225" s="328"/>
    </row>
    <row r="226" spans="1:8" customFormat="1" ht="13.5" customHeight="1">
      <c r="A226" s="328"/>
      <c r="H226" s="328"/>
    </row>
    <row r="227" spans="1:8" customFormat="1" ht="13.5" customHeight="1">
      <c r="A227" s="328"/>
      <c r="H227" s="328"/>
    </row>
    <row r="228" spans="1:8" customFormat="1" ht="13.5" customHeight="1">
      <c r="A228" s="328"/>
      <c r="H228" s="328"/>
    </row>
    <row r="229" spans="1:8" customFormat="1" ht="13.5" customHeight="1">
      <c r="A229" s="328"/>
      <c r="H229" s="328"/>
    </row>
    <row r="230" spans="1:8" customFormat="1" ht="13.5" customHeight="1">
      <c r="A230" s="328"/>
      <c r="H230" s="328"/>
    </row>
    <row r="231" spans="1:8" customFormat="1" ht="13.5" customHeight="1">
      <c r="A231" s="328"/>
      <c r="H231" s="328"/>
    </row>
    <row r="232" spans="1:8" customFormat="1" ht="13.5" customHeight="1">
      <c r="A232" s="328"/>
      <c r="H232" s="328"/>
    </row>
    <row r="233" spans="1:8" customFormat="1" ht="13.5" customHeight="1">
      <c r="A233" s="328"/>
      <c r="H233" s="328"/>
    </row>
    <row r="234" spans="1:8" customFormat="1" ht="13.5" customHeight="1">
      <c r="A234" s="328"/>
      <c r="H234" s="328"/>
    </row>
    <row r="235" spans="1:8" customFormat="1" ht="13.5" customHeight="1">
      <c r="A235" s="328"/>
      <c r="H235" s="328"/>
    </row>
    <row r="236" spans="1:8" customFormat="1" ht="13.5" customHeight="1">
      <c r="A236" s="328"/>
      <c r="H236" s="328"/>
    </row>
    <row r="237" spans="1:8" customFormat="1" ht="13.5" customHeight="1">
      <c r="A237" s="328"/>
      <c r="H237" s="328"/>
    </row>
    <row r="238" spans="1:8" customFormat="1" ht="13.5" customHeight="1">
      <c r="A238" s="328"/>
      <c r="H238" s="328"/>
    </row>
    <row r="239" spans="1:8" customFormat="1" ht="13.5" customHeight="1">
      <c r="A239" s="328"/>
      <c r="H239" s="328"/>
    </row>
    <row r="240" spans="1:8" customFormat="1" ht="13.5" customHeight="1">
      <c r="A240" s="328"/>
      <c r="H240" s="328"/>
    </row>
    <row r="241" spans="1:8" customFormat="1" ht="13.5" customHeight="1">
      <c r="A241" s="328"/>
      <c r="H241" s="328"/>
    </row>
    <row r="242" spans="1:8" customFormat="1" ht="13.5" customHeight="1">
      <c r="A242" s="328"/>
      <c r="H242" s="328"/>
    </row>
    <row r="243" spans="1:8" customFormat="1" ht="13.5" customHeight="1">
      <c r="A243" s="328"/>
      <c r="H243" s="328"/>
    </row>
    <row r="244" spans="1:8" customFormat="1" ht="13.5" customHeight="1">
      <c r="A244" s="328"/>
      <c r="H244" s="328"/>
    </row>
    <row r="245" spans="1:8" customFormat="1" ht="13.5" customHeight="1">
      <c r="A245" s="328"/>
      <c r="H245" s="328"/>
    </row>
    <row r="246" spans="1:8" customFormat="1" ht="13.5" customHeight="1">
      <c r="A246" s="328"/>
      <c r="H246" s="328"/>
    </row>
    <row r="247" spans="1:8" customFormat="1" ht="13.5" customHeight="1">
      <c r="A247" s="328"/>
      <c r="H247" s="328"/>
    </row>
    <row r="248" spans="1:8" customFormat="1" ht="13.5" customHeight="1">
      <c r="A248" s="328"/>
      <c r="H248" s="328"/>
    </row>
    <row r="249" spans="1:8" customFormat="1" ht="13.5" customHeight="1">
      <c r="A249" s="328"/>
      <c r="H249" s="328"/>
    </row>
    <row r="250" spans="1:8" customFormat="1" ht="13.5" customHeight="1">
      <c r="A250" s="328"/>
      <c r="H250" s="328"/>
    </row>
    <row r="251" spans="1:8" customFormat="1" ht="13.5" customHeight="1">
      <c r="A251" s="328"/>
      <c r="H251" s="328"/>
    </row>
    <row r="252" spans="1:8" customFormat="1" ht="13.5" customHeight="1">
      <c r="A252" s="328"/>
      <c r="H252" s="328"/>
    </row>
    <row r="253" spans="1:8" customFormat="1" ht="13.5" customHeight="1">
      <c r="A253" s="328"/>
      <c r="H253" s="328"/>
    </row>
    <row r="254" spans="1:8" customFormat="1" ht="13.5" customHeight="1">
      <c r="A254" s="328"/>
      <c r="H254" s="328"/>
    </row>
    <row r="255" spans="1:8" customFormat="1" ht="13.5" customHeight="1">
      <c r="A255" s="328"/>
      <c r="H255" s="328"/>
    </row>
    <row r="256" spans="1:8" customFormat="1" ht="13.5" customHeight="1">
      <c r="A256" s="328"/>
      <c r="H256" s="328"/>
    </row>
    <row r="257" spans="1:8" customFormat="1" ht="13.5" customHeight="1">
      <c r="A257" s="328"/>
      <c r="H257" s="328"/>
    </row>
    <row r="258" spans="1:8" customFormat="1" ht="13.5" customHeight="1">
      <c r="A258" s="328"/>
      <c r="H258" s="328"/>
    </row>
    <row r="259" spans="1:8" customFormat="1" ht="13.5" customHeight="1">
      <c r="A259" s="328"/>
      <c r="H259" s="328"/>
    </row>
    <row r="260" spans="1:8" customFormat="1" ht="13.5" customHeight="1">
      <c r="A260" s="328"/>
      <c r="H260" s="328"/>
    </row>
    <row r="261" spans="1:8" customFormat="1" ht="13.5" customHeight="1">
      <c r="A261" s="328"/>
      <c r="H261" s="328"/>
    </row>
    <row r="262" spans="1:8" customFormat="1" ht="13.5" customHeight="1">
      <c r="A262" s="328"/>
      <c r="H262" s="328"/>
    </row>
    <row r="263" spans="1:8" customFormat="1" ht="13.5" customHeight="1">
      <c r="A263" s="328"/>
      <c r="H263" s="328"/>
    </row>
    <row r="264" spans="1:8" customFormat="1" ht="13.5" customHeight="1">
      <c r="A264" s="328"/>
      <c r="H264" s="328"/>
    </row>
    <row r="265" spans="1:8" customFormat="1" ht="13.5" customHeight="1">
      <c r="A265" s="328"/>
      <c r="H265" s="328"/>
    </row>
    <row r="266" spans="1:8" customFormat="1" ht="13.5" customHeight="1">
      <c r="A266" s="328"/>
      <c r="H266" s="328"/>
    </row>
    <row r="267" spans="1:8" customFormat="1" ht="13.5" customHeight="1">
      <c r="A267" s="328"/>
      <c r="H267" s="328"/>
    </row>
    <row r="268" spans="1:8" customFormat="1" ht="13.5" customHeight="1">
      <c r="A268" s="328"/>
      <c r="H268" s="328"/>
    </row>
    <row r="269" spans="1:8" customFormat="1" ht="13.5" customHeight="1">
      <c r="A269" s="328"/>
      <c r="H269" s="328"/>
    </row>
    <row r="270" spans="1:8" customFormat="1" ht="13.5" customHeight="1">
      <c r="A270" s="328"/>
      <c r="H270" s="328"/>
    </row>
    <row r="271" spans="1:8" customFormat="1" ht="13.5" customHeight="1">
      <c r="A271" s="328"/>
      <c r="H271" s="328"/>
    </row>
    <row r="272" spans="1:8" customFormat="1" ht="13.5" customHeight="1">
      <c r="A272" s="328"/>
      <c r="H272" s="328"/>
    </row>
    <row r="273" spans="1:8" customFormat="1" ht="13.5" customHeight="1">
      <c r="A273" s="328"/>
      <c r="H273" s="328"/>
    </row>
    <row r="274" spans="1:8" customFormat="1" ht="13.5" customHeight="1">
      <c r="A274" s="328"/>
      <c r="H274" s="328"/>
    </row>
    <row r="275" spans="1:8" customFormat="1" ht="13.5" customHeight="1">
      <c r="A275" s="328"/>
      <c r="H275" s="328"/>
    </row>
    <row r="276" spans="1:8" customFormat="1" ht="13.5" customHeight="1">
      <c r="A276" s="328"/>
      <c r="H276" s="328"/>
    </row>
    <row r="277" spans="1:8" customFormat="1" ht="13.5" customHeight="1">
      <c r="A277" s="328"/>
      <c r="H277" s="328"/>
    </row>
    <row r="278" spans="1:8" customFormat="1" ht="13.5" customHeight="1">
      <c r="A278" s="328"/>
      <c r="H278" s="328"/>
    </row>
    <row r="279" spans="1:8" customFormat="1" ht="13.5" customHeight="1">
      <c r="A279" s="328"/>
      <c r="H279" s="328"/>
    </row>
    <row r="280" spans="1:8" customFormat="1" ht="13.5" customHeight="1">
      <c r="A280" s="328"/>
      <c r="H280" s="328"/>
    </row>
    <row r="281" spans="1:8" customFormat="1" ht="13.5" customHeight="1">
      <c r="A281" s="328"/>
      <c r="H281" s="328"/>
    </row>
    <row r="282" spans="1:8" customFormat="1" ht="13.5" customHeight="1">
      <c r="A282" s="328"/>
      <c r="H282" s="328"/>
    </row>
    <row r="283" spans="1:8" customFormat="1" ht="13.5" customHeight="1">
      <c r="A283" s="328"/>
      <c r="H283" s="328"/>
    </row>
    <row r="284" spans="1:8" customFormat="1" ht="13.5" customHeight="1">
      <c r="A284" s="328"/>
      <c r="H284" s="328"/>
    </row>
    <row r="285" spans="1:8" customFormat="1" ht="13.5" customHeight="1">
      <c r="A285" s="328"/>
      <c r="H285" s="328"/>
    </row>
    <row r="286" spans="1:8" customFormat="1" ht="13.5" customHeight="1">
      <c r="A286" s="328"/>
      <c r="H286" s="328"/>
    </row>
    <row r="287" spans="1:8" customFormat="1" ht="13.5" customHeight="1">
      <c r="A287" s="328"/>
      <c r="H287" s="328"/>
    </row>
    <row r="288" spans="1:8" customFormat="1" ht="13.5" customHeight="1">
      <c r="A288" s="328"/>
      <c r="H288" s="328"/>
    </row>
    <row r="289" spans="1:8" customFormat="1" ht="13.5" customHeight="1">
      <c r="A289" s="328"/>
      <c r="H289" s="328"/>
    </row>
  </sheetData>
  <mergeCells count="39">
    <mergeCell ref="B9:C9"/>
    <mergeCell ref="B30:C30"/>
    <mergeCell ref="B26:C26"/>
    <mergeCell ref="B27:C27"/>
    <mergeCell ref="B28:C28"/>
    <mergeCell ref="B29:C29"/>
    <mergeCell ref="B11:C11"/>
    <mergeCell ref="E6:F6"/>
    <mergeCell ref="E7:F7"/>
    <mergeCell ref="E8:F8"/>
    <mergeCell ref="E9:F9"/>
    <mergeCell ref="C50:G50"/>
    <mergeCell ref="B33:G33"/>
    <mergeCell ref="D36:E36"/>
    <mergeCell ref="E14:F14"/>
    <mergeCell ref="B18:G18"/>
    <mergeCell ref="E15:F15"/>
    <mergeCell ref="B23:C23"/>
    <mergeCell ref="B24:C24"/>
    <mergeCell ref="B25:C25"/>
    <mergeCell ref="B15:C15"/>
    <mergeCell ref="B12:C12"/>
    <mergeCell ref="B8:C8"/>
    <mergeCell ref="B2:G2"/>
    <mergeCell ref="B19:F19"/>
    <mergeCell ref="B34:G34"/>
    <mergeCell ref="B4:G4"/>
    <mergeCell ref="E5:F5"/>
    <mergeCell ref="B5:C5"/>
    <mergeCell ref="B3:G3"/>
    <mergeCell ref="B14:C14"/>
    <mergeCell ref="B6:C6"/>
    <mergeCell ref="B7:C7"/>
    <mergeCell ref="B13:C13"/>
    <mergeCell ref="E10:F10"/>
    <mergeCell ref="E11:F11"/>
    <mergeCell ref="E12:F12"/>
    <mergeCell ref="E13:F13"/>
    <mergeCell ref="B10:C10"/>
  </mergeCells>
  <phoneticPr fontId="0" type="noConversion"/>
  <printOptions horizontalCentered="1"/>
  <pageMargins left="0.5" right="0.5" top="1.19" bottom="0.5" header="0.5" footer="0.25"/>
  <pageSetup scale="83" orientation="portrait" r:id="rId1"/>
  <headerFooter alignWithMargins="0">
    <oddHeader>&amp;L&amp;12Annual Report of  &amp;UYour Telephone Company Name&amp;R&amp;12Year Ending &amp;UDecember 31, 2024</oddHeader>
    <oddFooter>&amp;C&amp;12&amp;A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C29"/>
  <sheetViews>
    <sheetView showGridLines="0" topLeftCell="B1" zoomScale="110" zoomScaleNormal="110" workbookViewId="0">
      <selection activeCell="B2" sqref="B2"/>
    </sheetView>
  </sheetViews>
  <sheetFormatPr defaultColWidth="9.109375" defaultRowHeight="13.2"/>
  <cols>
    <col min="1" max="1" width="11.6640625" style="329" customWidth="1"/>
    <col min="2" max="2" width="117.109375" style="3" customWidth="1"/>
    <col min="3" max="3" width="11.6640625" style="329" customWidth="1"/>
    <col min="4" max="16384" width="9.109375" style="3"/>
  </cols>
  <sheetData>
    <row r="1" spans="2:2" ht="16.649999999999999" customHeight="1">
      <c r="B1" s="524" t="s">
        <v>24</v>
      </c>
    </row>
    <row r="2" spans="2:2" ht="43.5" customHeight="1">
      <c r="B2" s="402" t="s">
        <v>14</v>
      </c>
    </row>
    <row r="3" spans="2:2">
      <c r="B3" s="1334" t="s">
        <v>538</v>
      </c>
    </row>
    <row r="4" spans="2:2">
      <c r="B4" s="1335"/>
    </row>
    <row r="5" spans="2:2">
      <c r="B5" s="1335"/>
    </row>
    <row r="6" spans="2:2">
      <c r="B6" s="1335"/>
    </row>
    <row r="7" spans="2:2">
      <c r="B7" s="1335"/>
    </row>
    <row r="8" spans="2:2">
      <c r="B8" s="1335"/>
    </row>
    <row r="9" spans="2:2">
      <c r="B9" s="1335"/>
    </row>
    <row r="10" spans="2:2">
      <c r="B10" s="1335"/>
    </row>
    <row r="11" spans="2:2">
      <c r="B11" s="1335"/>
    </row>
    <row r="12" spans="2:2">
      <c r="B12" s="1335"/>
    </row>
    <row r="13" spans="2:2">
      <c r="B13" s="1335"/>
    </row>
    <row r="14" spans="2:2">
      <c r="B14" s="1336"/>
    </row>
    <row r="15" spans="2:2">
      <c r="B15" s="364"/>
    </row>
    <row r="16" spans="2:2" ht="17.25" customHeight="1">
      <c r="B16" s="524" t="s">
        <v>843</v>
      </c>
    </row>
    <row r="17" spans="2:2" ht="26.4">
      <c r="B17" s="402" t="s">
        <v>132</v>
      </c>
    </row>
    <row r="18" spans="2:2">
      <c r="B18" s="1334" t="s">
        <v>538</v>
      </c>
    </row>
    <row r="19" spans="2:2">
      <c r="B19" s="1335"/>
    </row>
    <row r="20" spans="2:2">
      <c r="B20" s="1335"/>
    </row>
    <row r="21" spans="2:2">
      <c r="B21" s="1335"/>
    </row>
    <row r="22" spans="2:2">
      <c r="B22" s="1335"/>
    </row>
    <row r="23" spans="2:2">
      <c r="B23" s="1335"/>
    </row>
    <row r="24" spans="2:2">
      <c r="B24" s="1335"/>
    </row>
    <row r="25" spans="2:2">
      <c r="B25" s="1335"/>
    </row>
    <row r="26" spans="2:2">
      <c r="B26" s="1335"/>
    </row>
    <row r="27" spans="2:2">
      <c r="B27" s="1335"/>
    </row>
    <row r="28" spans="2:2">
      <c r="B28" s="1335"/>
    </row>
    <row r="29" spans="2:2">
      <c r="B29" s="1336"/>
    </row>
  </sheetData>
  <mergeCells count="2">
    <mergeCell ref="B3:B14"/>
    <mergeCell ref="B18:B29"/>
  </mergeCells>
  <phoneticPr fontId="0" type="noConversion"/>
  <printOptions horizontalCentered="1"/>
  <pageMargins left="0.5" right="0.5" top="1.19" bottom="0.5" header="0.5" footer="0.25"/>
  <pageSetup scale="83" orientation="portrait" r:id="rId1"/>
  <headerFooter alignWithMargins="0">
    <oddHeader>&amp;L&amp;12Annual Report of  &amp;UYour Telephone Company Name&amp;R&amp;12Year Ending &amp;UDecember 31, 2024</oddHeader>
    <oddFooter>&amp;C&amp;12&amp;A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7"/>
  <sheetViews>
    <sheetView showGridLines="0" topLeftCell="B8" zoomScale="85" zoomScaleNormal="85" workbookViewId="0">
      <selection activeCell="B27" sqref="B27"/>
    </sheetView>
  </sheetViews>
  <sheetFormatPr defaultColWidth="12.6640625" defaultRowHeight="13.2"/>
  <cols>
    <col min="1" max="1" width="11.6640625" style="328" customWidth="1"/>
    <col min="2" max="2" width="117.109375" customWidth="1"/>
    <col min="3" max="3" width="11.6640625" style="328" customWidth="1"/>
  </cols>
  <sheetData>
    <row r="1" spans="1:3">
      <c r="B1" s="532"/>
    </row>
    <row r="2" spans="1:3">
      <c r="B2" s="486"/>
    </row>
    <row r="3" spans="1:3">
      <c r="B3" s="533" t="s">
        <v>190</v>
      </c>
    </row>
    <row r="4" spans="1:3">
      <c r="B4" s="487"/>
    </row>
    <row r="5" spans="1:3">
      <c r="B5" s="488" t="s">
        <v>188</v>
      </c>
    </row>
    <row r="6" spans="1:3">
      <c r="B6" s="489" t="s">
        <v>1005</v>
      </c>
    </row>
    <row r="7" spans="1:3">
      <c r="B7" s="1034" t="s">
        <v>189</v>
      </c>
    </row>
    <row r="8" spans="1:3">
      <c r="B8" s="490"/>
    </row>
    <row r="9" spans="1:3">
      <c r="B9" s="491" t="s">
        <v>191</v>
      </c>
    </row>
    <row r="10" spans="1:3">
      <c r="B10" s="491"/>
    </row>
    <row r="11" spans="1:3">
      <c r="B11" s="492" t="s">
        <v>192</v>
      </c>
    </row>
    <row r="12" spans="1:3" s="236" customFormat="1" ht="12.9" customHeight="1">
      <c r="A12" s="485"/>
      <c r="B12" s="493" t="s">
        <v>227</v>
      </c>
      <c r="C12" s="485"/>
    </row>
    <row r="13" spans="1:3" s="236" customFormat="1" ht="12.9" customHeight="1">
      <c r="A13" s="485"/>
      <c r="B13" s="493" t="s">
        <v>228</v>
      </c>
      <c r="C13" s="485"/>
    </row>
    <row r="14" spans="1:3">
      <c r="B14" s="488" t="s">
        <v>193</v>
      </c>
    </row>
    <row r="15" spans="1:3">
      <c r="B15" s="488" t="s">
        <v>194</v>
      </c>
    </row>
    <row r="16" spans="1:3">
      <c r="B16" s="488" t="s">
        <v>195</v>
      </c>
    </row>
    <row r="17" spans="2:2">
      <c r="B17" s="493" t="s">
        <v>198</v>
      </c>
    </row>
    <row r="18" spans="2:2">
      <c r="B18" s="493" t="s">
        <v>229</v>
      </c>
    </row>
    <row r="19" spans="2:2" ht="16.649999999999999" customHeight="1">
      <c r="B19" s="494" t="s">
        <v>196</v>
      </c>
    </row>
    <row r="20" spans="2:2">
      <c r="B20" s="490"/>
    </row>
    <row r="21" spans="2:2" ht="33.6" customHeight="1">
      <c r="B21" s="493" t="s">
        <v>197</v>
      </c>
    </row>
    <row r="22" spans="2:2">
      <c r="B22" s="490"/>
    </row>
    <row r="23" spans="2:2" ht="60" customHeight="1">
      <c r="B23" s="1035" t="s">
        <v>1006</v>
      </c>
    </row>
    <row r="24" spans="2:2">
      <c r="B24" s="495"/>
    </row>
    <row r="25" spans="2:2" ht="75.599999999999994" customHeight="1">
      <c r="B25" s="1035" t="s">
        <v>1007</v>
      </c>
    </row>
    <row r="26" spans="2:2">
      <c r="B26" s="496"/>
    </row>
    <row r="27" spans="2:2" ht="45.15" customHeight="1">
      <c r="B27" s="1035" t="s">
        <v>1030</v>
      </c>
    </row>
    <row r="28" spans="2:2">
      <c r="B28" s="495"/>
    </row>
    <row r="29" spans="2:2" ht="56.4" customHeight="1">
      <c r="B29" s="1035" t="s">
        <v>1083</v>
      </c>
    </row>
    <row r="30" spans="2:2">
      <c r="B30" s="497"/>
    </row>
    <row r="31" spans="2:2" ht="22.2" customHeight="1">
      <c r="B31" s="1035" t="s">
        <v>1026</v>
      </c>
    </row>
    <row r="32" spans="2:2">
      <c r="B32" s="497"/>
    </row>
    <row r="33" spans="2:2" ht="51" customHeight="1">
      <c r="B33" s="1035" t="s">
        <v>1027</v>
      </c>
    </row>
    <row r="34" spans="2:2" ht="13.8" thickBot="1">
      <c r="B34" s="496"/>
    </row>
    <row r="35" spans="2:2">
      <c r="B35" s="763" t="s">
        <v>1028</v>
      </c>
    </row>
    <row r="36" spans="2:2" ht="13.8" thickBot="1">
      <c r="B36" s="1056" t="s">
        <v>1037</v>
      </c>
    </row>
    <row r="37" spans="2:2">
      <c r="B37" s="496"/>
    </row>
    <row r="38" spans="2:2" ht="31.2">
      <c r="B38" s="498" t="s">
        <v>226</v>
      </c>
    </row>
    <row r="39" spans="2:2">
      <c r="B39" s="488"/>
    </row>
    <row r="40" spans="2:2">
      <c r="B40" s="486"/>
    </row>
    <row r="41" spans="2:2">
      <c r="B41" s="486"/>
    </row>
    <row r="42" spans="2:2">
      <c r="B42" s="534"/>
    </row>
    <row r="46" spans="2:2">
      <c r="B46" s="177"/>
    </row>
    <row r="47" spans="2:2">
      <c r="B47" s="177"/>
    </row>
  </sheetData>
  <phoneticPr fontId="0" type="noConversion"/>
  <hyperlinks>
    <hyperlink ref="B36" r:id="rId1" xr:uid="{00000000-0004-0000-0100-000000000000}"/>
  </hyperlinks>
  <printOptions horizontalCentered="1"/>
  <pageMargins left="0.5" right="0.5" top="1.19" bottom="0.5" header="0.5" footer="0.25"/>
  <pageSetup scale="83" orientation="portrait" r:id="rId2"/>
  <headerFooter alignWithMargins="0">
    <oddHeader>&amp;L&amp;12Annual Report of  &amp;R&amp;12Year Ending &amp;UDecember 31, 2024</oddHeader>
    <oddFooter>&amp;C&amp;12&amp;A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H54"/>
  <sheetViews>
    <sheetView showGridLines="0" zoomScaleNormal="100" workbookViewId="0">
      <selection activeCell="C8" sqref="C8:D8"/>
    </sheetView>
  </sheetViews>
  <sheetFormatPr defaultColWidth="9.109375" defaultRowHeight="13.2"/>
  <cols>
    <col min="1" max="1" width="15.6640625" style="329" customWidth="1"/>
    <col min="2" max="2" width="7.33203125" style="3" customWidth="1"/>
    <col min="3" max="3" width="16.6640625" style="3" customWidth="1"/>
    <col min="4" max="4" width="28.109375" style="3" customWidth="1"/>
    <col min="5" max="5" width="4.44140625" style="3" customWidth="1"/>
    <col min="6" max="6" width="30.109375" style="3" customWidth="1"/>
    <col min="7" max="7" width="23.88671875" style="3" customWidth="1"/>
    <col min="8" max="8" width="15.6640625" style="329" customWidth="1"/>
    <col min="9" max="16384" width="9.109375" style="3"/>
  </cols>
  <sheetData>
    <row r="1" spans="2:7" ht="16.649999999999999" customHeight="1">
      <c r="B1" s="1167" t="s">
        <v>273</v>
      </c>
      <c r="C1" s="1168"/>
      <c r="D1" s="1168"/>
      <c r="E1" s="1168"/>
      <c r="F1" s="1168"/>
      <c r="G1" s="1169"/>
    </row>
    <row r="2" spans="2:7" ht="27.75" customHeight="1">
      <c r="B2" s="288"/>
      <c r="C2" s="1286" t="s">
        <v>1045</v>
      </c>
      <c r="D2" s="1287"/>
      <c r="E2" s="1287"/>
      <c r="F2" s="1287"/>
      <c r="G2" s="1288"/>
    </row>
    <row r="3" spans="2:7" ht="13.5" customHeight="1">
      <c r="B3" s="25" t="s">
        <v>596</v>
      </c>
      <c r="C3" s="1312" t="s">
        <v>845</v>
      </c>
      <c r="D3" s="1238"/>
      <c r="E3" s="568"/>
      <c r="F3" s="97" t="s">
        <v>846</v>
      </c>
      <c r="G3" s="25" t="s">
        <v>844</v>
      </c>
    </row>
    <row r="4" spans="2:7" ht="13.5" customHeight="1">
      <c r="B4" s="27" t="s">
        <v>560</v>
      </c>
      <c r="C4" s="1151" t="s">
        <v>597</v>
      </c>
      <c r="D4" s="1337"/>
      <c r="E4" s="569"/>
      <c r="F4" s="98" t="s">
        <v>740</v>
      </c>
      <c r="G4" s="27" t="s">
        <v>85</v>
      </c>
    </row>
    <row r="5" spans="2:7" ht="13.5" customHeight="1">
      <c r="B5" s="96">
        <v>1</v>
      </c>
      <c r="C5" s="1340"/>
      <c r="D5" s="1341"/>
      <c r="E5" s="540"/>
      <c r="F5" s="14"/>
      <c r="G5" s="164"/>
    </row>
    <row r="6" spans="2:7" ht="13.5" customHeight="1">
      <c r="B6" s="95">
        <f>B5+1</f>
        <v>2</v>
      </c>
      <c r="C6" s="1340"/>
      <c r="D6" s="1341"/>
      <c r="E6" s="540"/>
      <c r="F6" s="14"/>
      <c r="G6" s="7"/>
    </row>
    <row r="7" spans="2:7" ht="13.5" customHeight="1">
      <c r="B7" s="95">
        <f t="shared" ref="B7:B25" si="0">B6+1</f>
        <v>3</v>
      </c>
      <c r="C7" s="1341"/>
      <c r="D7" s="1341"/>
      <c r="E7" s="540"/>
      <c r="F7" s="14"/>
      <c r="G7" s="14"/>
    </row>
    <row r="8" spans="2:7" ht="13.5" customHeight="1">
      <c r="B8" s="95">
        <f t="shared" si="0"/>
        <v>4</v>
      </c>
      <c r="C8" s="1341"/>
      <c r="D8" s="1341"/>
      <c r="E8" s="540"/>
      <c r="F8" s="14"/>
      <c r="G8" s="14"/>
    </row>
    <row r="9" spans="2:7" ht="13.5" customHeight="1">
      <c r="B9" s="95">
        <f t="shared" si="0"/>
        <v>5</v>
      </c>
      <c r="C9" s="1341"/>
      <c r="D9" s="1341"/>
      <c r="E9" s="540"/>
      <c r="F9" s="14"/>
      <c r="G9" s="14"/>
    </row>
    <row r="10" spans="2:7" ht="13.5" customHeight="1">
      <c r="B10" s="95">
        <f t="shared" si="0"/>
        <v>6</v>
      </c>
      <c r="C10" s="1341"/>
      <c r="D10" s="1341"/>
      <c r="E10" s="540"/>
      <c r="F10" s="14"/>
      <c r="G10" s="14"/>
    </row>
    <row r="11" spans="2:7" ht="13.5" customHeight="1">
      <c r="B11" s="95">
        <f t="shared" si="0"/>
        <v>7</v>
      </c>
      <c r="C11" s="1341"/>
      <c r="D11" s="1341"/>
      <c r="E11" s="540"/>
      <c r="F11" s="14"/>
      <c r="G11" s="14"/>
    </row>
    <row r="12" spans="2:7" ht="13.5" customHeight="1">
      <c r="B12" s="95">
        <f t="shared" si="0"/>
        <v>8</v>
      </c>
      <c r="C12" s="1341"/>
      <c r="D12" s="1341"/>
      <c r="E12" s="540"/>
      <c r="F12" s="14"/>
      <c r="G12" s="14"/>
    </row>
    <row r="13" spans="2:7" ht="13.5" customHeight="1">
      <c r="B13" s="95">
        <f t="shared" si="0"/>
        <v>9</v>
      </c>
      <c r="C13" s="1341"/>
      <c r="D13" s="1341"/>
      <c r="E13" s="540"/>
      <c r="F13" s="14"/>
      <c r="G13" s="14"/>
    </row>
    <row r="14" spans="2:7" ht="13.5" customHeight="1">
      <c r="B14" s="95">
        <f t="shared" si="0"/>
        <v>10</v>
      </c>
      <c r="C14" s="1341"/>
      <c r="D14" s="1341"/>
      <c r="E14" s="540"/>
      <c r="F14" s="14"/>
      <c r="G14" s="14"/>
    </row>
    <row r="15" spans="2:7" ht="13.5" customHeight="1">
      <c r="B15" s="95">
        <f>B14+1</f>
        <v>11</v>
      </c>
      <c r="C15" s="1341"/>
      <c r="D15" s="1341"/>
      <c r="E15" s="540"/>
      <c r="F15" s="14"/>
      <c r="G15" s="14"/>
    </row>
    <row r="16" spans="2:7" ht="13.5" customHeight="1">
      <c r="B16" s="95">
        <f t="shared" si="0"/>
        <v>12</v>
      </c>
      <c r="C16" s="1341"/>
      <c r="D16" s="1341"/>
      <c r="E16" s="540"/>
      <c r="F16" s="14"/>
      <c r="G16" s="14"/>
    </row>
    <row r="17" spans="2:7" ht="13.5" customHeight="1">
      <c r="B17" s="95">
        <f t="shared" si="0"/>
        <v>13</v>
      </c>
      <c r="C17" s="1341"/>
      <c r="D17" s="1341"/>
      <c r="E17" s="540"/>
      <c r="F17" s="14"/>
      <c r="G17" s="14"/>
    </row>
    <row r="18" spans="2:7" ht="13.5" customHeight="1">
      <c r="B18" s="95">
        <f t="shared" si="0"/>
        <v>14</v>
      </c>
      <c r="C18" s="1341"/>
      <c r="D18" s="1341"/>
      <c r="E18" s="540"/>
      <c r="F18" s="14"/>
      <c r="G18" s="14"/>
    </row>
    <row r="19" spans="2:7" ht="13.5" customHeight="1">
      <c r="B19" s="95">
        <f t="shared" si="0"/>
        <v>15</v>
      </c>
      <c r="C19" s="1341"/>
      <c r="D19" s="1341"/>
      <c r="E19" s="540"/>
      <c r="F19" s="14"/>
      <c r="G19" s="14"/>
    </row>
    <row r="20" spans="2:7" ht="13.5" customHeight="1">
      <c r="B20" s="95">
        <f t="shared" si="0"/>
        <v>16</v>
      </c>
      <c r="C20" s="1341"/>
      <c r="D20" s="1341"/>
      <c r="E20" s="540"/>
      <c r="F20" s="14"/>
      <c r="G20" s="14"/>
    </row>
    <row r="21" spans="2:7" ht="13.5" customHeight="1">
      <c r="B21" s="95">
        <f t="shared" si="0"/>
        <v>17</v>
      </c>
      <c r="C21" s="1341"/>
      <c r="D21" s="1341"/>
      <c r="E21" s="540"/>
      <c r="F21" s="14"/>
      <c r="G21" s="14"/>
    </row>
    <row r="22" spans="2:7" ht="13.5" customHeight="1">
      <c r="B22" s="95">
        <f t="shared" si="0"/>
        <v>18</v>
      </c>
      <c r="C22" s="1341"/>
      <c r="D22" s="1341"/>
      <c r="E22" s="540"/>
      <c r="F22" s="14"/>
      <c r="G22" s="14"/>
    </row>
    <row r="23" spans="2:7" ht="13.5" customHeight="1">
      <c r="B23" s="95">
        <f t="shared" si="0"/>
        <v>19</v>
      </c>
      <c r="C23" s="1341"/>
      <c r="D23" s="1341"/>
      <c r="E23" s="540"/>
      <c r="F23" s="14"/>
      <c r="G23" s="14"/>
    </row>
    <row r="24" spans="2:7" ht="13.5" customHeight="1">
      <c r="B24" s="95">
        <f t="shared" si="0"/>
        <v>20</v>
      </c>
      <c r="C24" s="1341"/>
      <c r="D24" s="1341"/>
      <c r="E24" s="292"/>
      <c r="F24" s="14"/>
      <c r="G24" s="14"/>
    </row>
    <row r="25" spans="2:7" ht="13.5" customHeight="1">
      <c r="B25" s="95">
        <f t="shared" si="0"/>
        <v>21</v>
      </c>
      <c r="C25" s="1173" t="s">
        <v>274</v>
      </c>
      <c r="D25" s="1338"/>
      <c r="E25" s="1338"/>
      <c r="F25" s="1339"/>
      <c r="G25" s="164">
        <f>SUM(G5:G24)</f>
        <v>0</v>
      </c>
    </row>
    <row r="26" spans="2:7" ht="13.5" customHeight="1">
      <c r="B26" s="96"/>
      <c r="C26" s="258"/>
      <c r="D26" s="258"/>
      <c r="E26" s="258"/>
      <c r="F26" s="258"/>
      <c r="G26" s="383"/>
    </row>
    <row r="27" spans="2:7" ht="55.95" customHeight="1">
      <c r="B27" s="20"/>
      <c r="C27" s="1286" t="s">
        <v>1046</v>
      </c>
      <c r="D27" s="1287"/>
      <c r="E27" s="1287"/>
      <c r="F27" s="1287"/>
      <c r="G27" s="403"/>
    </row>
    <row r="28" spans="2:7" ht="13.5" customHeight="1">
      <c r="B28" s="20"/>
      <c r="C28" s="1312" t="s">
        <v>845</v>
      </c>
      <c r="D28" s="1238"/>
      <c r="E28" s="568"/>
      <c r="F28" s="97" t="s">
        <v>846</v>
      </c>
      <c r="G28" s="25" t="s">
        <v>844</v>
      </c>
    </row>
    <row r="29" spans="2:7" ht="13.5" customHeight="1">
      <c r="B29" s="20"/>
      <c r="C29" s="1149" t="s">
        <v>597</v>
      </c>
      <c r="D29" s="1328"/>
      <c r="E29" s="569"/>
      <c r="F29" s="98" t="s">
        <v>740</v>
      </c>
      <c r="G29" s="27" t="s">
        <v>85</v>
      </c>
    </row>
    <row r="30" spans="2:7" ht="13.5" customHeight="1">
      <c r="B30" s="564">
        <f>B25+1</f>
        <v>22</v>
      </c>
      <c r="C30" s="1340"/>
      <c r="D30" s="1341"/>
      <c r="E30" s="540"/>
      <c r="F30" s="162"/>
      <c r="G30" s="7"/>
    </row>
    <row r="31" spans="2:7" ht="13.5" customHeight="1">
      <c r="B31" s="564">
        <f>B30+1</f>
        <v>23</v>
      </c>
      <c r="C31" s="1340"/>
      <c r="D31" s="1341"/>
      <c r="E31" s="540"/>
      <c r="F31" s="162"/>
      <c r="G31" s="7"/>
    </row>
    <row r="32" spans="2:7" ht="13.5" customHeight="1">
      <c r="B32" s="564">
        <f>B31+1</f>
        <v>24</v>
      </c>
      <c r="C32" s="1340"/>
      <c r="D32" s="1341"/>
      <c r="E32" s="540"/>
      <c r="F32" s="162"/>
      <c r="G32" s="7"/>
    </row>
    <row r="33" spans="2:7" ht="13.5" customHeight="1">
      <c r="B33" s="564">
        <f>B32+1</f>
        <v>25</v>
      </c>
      <c r="C33" s="1340"/>
      <c r="D33" s="1341"/>
      <c r="E33" s="540"/>
      <c r="F33" s="162"/>
      <c r="G33" s="7"/>
    </row>
    <row r="34" spans="2:7" ht="13.5" customHeight="1">
      <c r="B34" s="564">
        <f>B33+1</f>
        <v>26</v>
      </c>
      <c r="C34" s="1340"/>
      <c r="D34" s="1341"/>
      <c r="E34" s="540"/>
      <c r="F34" s="162"/>
      <c r="G34" s="7"/>
    </row>
    <row r="35" spans="2:7" ht="13.5" customHeight="1">
      <c r="B35" s="564">
        <f>B34+1</f>
        <v>27</v>
      </c>
      <c r="C35" s="1340"/>
      <c r="D35" s="1341"/>
      <c r="E35" s="540"/>
      <c r="F35" s="162"/>
      <c r="G35" s="7"/>
    </row>
    <row r="36" spans="2:7" ht="13.5" customHeight="1">
      <c r="B36" s="564">
        <f t="shared" ref="B36:B51" si="1">B35+1</f>
        <v>28</v>
      </c>
      <c r="C36" s="1340"/>
      <c r="D36" s="1341"/>
      <c r="E36" s="540"/>
      <c r="F36" s="162"/>
      <c r="G36" s="7"/>
    </row>
    <row r="37" spans="2:7" ht="13.5" customHeight="1">
      <c r="B37" s="564">
        <f t="shared" si="1"/>
        <v>29</v>
      </c>
      <c r="C37" s="1081"/>
      <c r="D37" s="1082"/>
      <c r="E37" s="540"/>
      <c r="F37" s="162"/>
      <c r="G37" s="7"/>
    </row>
    <row r="38" spans="2:7" ht="13.5" customHeight="1">
      <c r="B38" s="564">
        <f t="shared" si="1"/>
        <v>30</v>
      </c>
      <c r="C38" s="1081"/>
      <c r="D38" s="1082"/>
      <c r="E38" s="540"/>
      <c r="F38" s="162"/>
      <c r="G38" s="7"/>
    </row>
    <row r="39" spans="2:7" ht="13.5" customHeight="1">
      <c r="B39" s="564">
        <f t="shared" si="1"/>
        <v>31</v>
      </c>
      <c r="C39" s="1081"/>
      <c r="D39" s="1082"/>
      <c r="E39" s="540"/>
      <c r="F39" s="162"/>
      <c r="G39" s="7"/>
    </row>
    <row r="40" spans="2:7" ht="13.5" customHeight="1">
      <c r="B40" s="564">
        <f t="shared" si="1"/>
        <v>32</v>
      </c>
      <c r="C40" s="1340"/>
      <c r="D40" s="1341"/>
      <c r="E40" s="540"/>
      <c r="F40" s="14"/>
      <c r="G40" s="7"/>
    </row>
    <row r="41" spans="2:7" ht="13.5" customHeight="1">
      <c r="B41" s="564">
        <f t="shared" si="1"/>
        <v>33</v>
      </c>
      <c r="C41" s="1340"/>
      <c r="D41" s="1341"/>
      <c r="E41" s="540"/>
      <c r="F41" s="14"/>
      <c r="G41" s="7"/>
    </row>
    <row r="42" spans="2:7" ht="13.5" customHeight="1">
      <c r="B42" s="564">
        <f t="shared" si="1"/>
        <v>34</v>
      </c>
      <c r="C42" s="1340"/>
      <c r="D42" s="1341"/>
      <c r="E42" s="540"/>
      <c r="F42" s="14"/>
      <c r="G42" s="7"/>
    </row>
    <row r="43" spans="2:7" ht="13.5" customHeight="1">
      <c r="B43" s="564">
        <f t="shared" si="1"/>
        <v>35</v>
      </c>
      <c r="C43" s="1340"/>
      <c r="D43" s="1341"/>
      <c r="E43" s="540"/>
      <c r="F43" s="14"/>
      <c r="G43" s="7"/>
    </row>
    <row r="44" spans="2:7" ht="13.5" customHeight="1">
      <c r="B44" s="564">
        <f t="shared" si="1"/>
        <v>36</v>
      </c>
      <c r="C44" s="1341"/>
      <c r="D44" s="1341"/>
      <c r="E44" s="540"/>
      <c r="F44" s="14"/>
      <c r="G44" s="7"/>
    </row>
    <row r="45" spans="2:7" ht="13.5" customHeight="1">
      <c r="B45" s="564">
        <f t="shared" si="1"/>
        <v>37</v>
      </c>
      <c r="C45" s="1341"/>
      <c r="D45" s="1341"/>
      <c r="E45" s="540"/>
      <c r="F45" s="14"/>
      <c r="G45" s="7"/>
    </row>
    <row r="46" spans="2:7" ht="13.5" customHeight="1">
      <c r="B46" s="564">
        <f t="shared" si="1"/>
        <v>38</v>
      </c>
      <c r="C46" s="1341"/>
      <c r="D46" s="1341"/>
      <c r="E46" s="540"/>
      <c r="F46" s="14"/>
      <c r="G46" s="7"/>
    </row>
    <row r="47" spans="2:7" ht="13.5" customHeight="1">
      <c r="B47" s="564">
        <f t="shared" si="1"/>
        <v>39</v>
      </c>
      <c r="C47" s="1341"/>
      <c r="D47" s="1341"/>
      <c r="E47" s="540"/>
      <c r="F47" s="14"/>
      <c r="G47" s="7"/>
    </row>
    <row r="48" spans="2:7" ht="13.5" customHeight="1">
      <c r="B48" s="564">
        <f t="shared" si="1"/>
        <v>40</v>
      </c>
      <c r="C48" s="1341"/>
      <c r="D48" s="1341"/>
      <c r="E48" s="540"/>
      <c r="F48" s="14"/>
      <c r="G48" s="7"/>
    </row>
    <row r="49" spans="2:7" ht="13.5" customHeight="1">
      <c r="B49" s="564">
        <f t="shared" si="1"/>
        <v>41</v>
      </c>
      <c r="C49" s="1341"/>
      <c r="D49" s="1341"/>
      <c r="E49" s="540"/>
      <c r="F49" s="14"/>
      <c r="G49" s="7"/>
    </row>
    <row r="50" spans="2:7" ht="13.5" customHeight="1">
      <c r="B50" s="96">
        <f t="shared" si="1"/>
        <v>42</v>
      </c>
      <c r="C50" s="404" t="s">
        <v>587</v>
      </c>
      <c r="D50" s="23"/>
      <c r="E50" s="43"/>
      <c r="F50" s="65"/>
      <c r="G50" s="164">
        <f>SUM(G30:G49)</f>
        <v>0</v>
      </c>
    </row>
    <row r="51" spans="2:7" ht="13.5" customHeight="1">
      <c r="B51" s="132">
        <f t="shared" si="1"/>
        <v>43</v>
      </c>
      <c r="C51" s="404" t="s">
        <v>847</v>
      </c>
      <c r="D51" s="23"/>
      <c r="E51" s="23"/>
      <c r="F51" s="405" t="s">
        <v>274</v>
      </c>
      <c r="G51" s="164">
        <f>G25+G50</f>
        <v>0</v>
      </c>
    </row>
    <row r="52" spans="2:7" ht="13.5" customHeight="1">
      <c r="G52" s="133"/>
    </row>
    <row r="53" spans="2:7" ht="13.5" customHeight="1"/>
    <row r="54" spans="2:7" ht="13.5" customHeight="1"/>
  </sheetData>
  <mergeCells count="45">
    <mergeCell ref="C48:D48"/>
    <mergeCell ref="C49:D49"/>
    <mergeCell ref="C44:D44"/>
    <mergeCell ref="C45:D45"/>
    <mergeCell ref="C46:D46"/>
    <mergeCell ref="C47:D47"/>
    <mergeCell ref="C40:D40"/>
    <mergeCell ref="C41:D41"/>
    <mergeCell ref="C42:D42"/>
    <mergeCell ref="C43:D43"/>
    <mergeCell ref="C36:D36"/>
    <mergeCell ref="C32:D32"/>
    <mergeCell ref="C33:D33"/>
    <mergeCell ref="C34:D34"/>
    <mergeCell ref="C35:D35"/>
    <mergeCell ref="C23:D23"/>
    <mergeCell ref="C24:D24"/>
    <mergeCell ref="C30:D30"/>
    <mergeCell ref="C31:D31"/>
    <mergeCell ref="C22:D22"/>
    <mergeCell ref="C15:D15"/>
    <mergeCell ref="C16:D16"/>
    <mergeCell ref="C17:D17"/>
    <mergeCell ref="C18:D18"/>
    <mergeCell ref="C9:D9"/>
    <mergeCell ref="C10:D10"/>
    <mergeCell ref="C19:D19"/>
    <mergeCell ref="C20:D20"/>
    <mergeCell ref="C21:D21"/>
    <mergeCell ref="B1:G1"/>
    <mergeCell ref="C27:F27"/>
    <mergeCell ref="C28:D28"/>
    <mergeCell ref="C29:D29"/>
    <mergeCell ref="C2:G2"/>
    <mergeCell ref="C3:D3"/>
    <mergeCell ref="C4:D4"/>
    <mergeCell ref="C25:F25"/>
    <mergeCell ref="C5:D5"/>
    <mergeCell ref="C6:D6"/>
    <mergeCell ref="C11:D11"/>
    <mergeCell ref="C12:D12"/>
    <mergeCell ref="C13:D13"/>
    <mergeCell ref="C14:D14"/>
    <mergeCell ref="C7:D7"/>
    <mergeCell ref="C8:D8"/>
  </mergeCells>
  <phoneticPr fontId="0" type="noConversion"/>
  <printOptions horizontalCentered="1"/>
  <pageMargins left="0.5" right="0.5" top="1.19" bottom="0.5" header="0.5" footer="0.25"/>
  <pageSetup scale="88" orientation="portrait" r:id="rId1"/>
  <headerFooter alignWithMargins="0">
    <oddHeader>&amp;L&amp;12Annual Report of  &amp;UYour Telephone Company Name&amp;R&amp;12Year Ending &amp;UDecember 31, 2024</oddHeader>
    <oddFooter>&amp;C&amp;12&amp;A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C29"/>
  <sheetViews>
    <sheetView showGridLines="0" topLeftCell="B1" zoomScaleNormal="100" workbookViewId="0">
      <selection activeCell="B3" sqref="B3:B14"/>
    </sheetView>
  </sheetViews>
  <sheetFormatPr defaultColWidth="9.109375" defaultRowHeight="13.2"/>
  <cols>
    <col min="1" max="1" width="11.6640625" style="329" customWidth="1"/>
    <col min="2" max="2" width="118.109375" style="3" customWidth="1"/>
    <col min="3" max="3" width="11.6640625" style="329" customWidth="1"/>
    <col min="4" max="4" width="8.6640625" style="3" customWidth="1"/>
    <col min="5" max="16384" width="9.109375" style="3"/>
  </cols>
  <sheetData>
    <row r="1" spans="2:2" ht="18" customHeight="1">
      <c r="B1" s="524" t="s">
        <v>23</v>
      </c>
    </row>
    <row r="2" spans="2:2" ht="42.75" customHeight="1">
      <c r="B2" s="402" t="s">
        <v>15</v>
      </c>
    </row>
    <row r="3" spans="2:2">
      <c r="B3" s="1334" t="s">
        <v>538</v>
      </c>
    </row>
    <row r="4" spans="2:2">
      <c r="B4" s="1335"/>
    </row>
    <row r="5" spans="2:2">
      <c r="B5" s="1335"/>
    </row>
    <row r="6" spans="2:2">
      <c r="B6" s="1335"/>
    </row>
    <row r="7" spans="2:2">
      <c r="B7" s="1335"/>
    </row>
    <row r="8" spans="2:2">
      <c r="B8" s="1335"/>
    </row>
    <row r="9" spans="2:2">
      <c r="B9" s="1335"/>
    </row>
    <row r="10" spans="2:2">
      <c r="B10" s="1335"/>
    </row>
    <row r="11" spans="2:2">
      <c r="B11" s="1335"/>
    </row>
    <row r="12" spans="2:2">
      <c r="B12" s="1335"/>
    </row>
    <row r="13" spans="2:2">
      <c r="B13" s="1335"/>
    </row>
    <row r="14" spans="2:2">
      <c r="B14" s="1336"/>
    </row>
    <row r="15" spans="2:2" ht="25.5" customHeight="1">
      <c r="B15" s="364"/>
    </row>
    <row r="16" spans="2:2" ht="15.75" customHeight="1">
      <c r="B16" s="524" t="s">
        <v>25</v>
      </c>
    </row>
    <row r="17" spans="2:2" ht="54" customHeight="1">
      <c r="B17" s="406" t="s">
        <v>16</v>
      </c>
    </row>
    <row r="18" spans="2:2">
      <c r="B18" s="1334" t="s">
        <v>538</v>
      </c>
    </row>
    <row r="19" spans="2:2">
      <c r="B19" s="1335"/>
    </row>
    <row r="20" spans="2:2">
      <c r="B20" s="1335"/>
    </row>
    <row r="21" spans="2:2">
      <c r="B21" s="1335"/>
    </row>
    <row r="22" spans="2:2">
      <c r="B22" s="1335"/>
    </row>
    <row r="23" spans="2:2">
      <c r="B23" s="1335"/>
    </row>
    <row r="24" spans="2:2">
      <c r="B24" s="1335"/>
    </row>
    <row r="25" spans="2:2">
      <c r="B25" s="1335"/>
    </row>
    <row r="26" spans="2:2">
      <c r="B26" s="1335"/>
    </row>
    <row r="27" spans="2:2">
      <c r="B27" s="1335"/>
    </row>
    <row r="28" spans="2:2">
      <c r="B28" s="1335"/>
    </row>
    <row r="29" spans="2:2">
      <c r="B29" s="1336"/>
    </row>
  </sheetData>
  <mergeCells count="2">
    <mergeCell ref="B3:B14"/>
    <mergeCell ref="B18:B29"/>
  </mergeCells>
  <phoneticPr fontId="0" type="noConversion"/>
  <printOptions horizontalCentered="1"/>
  <pageMargins left="0.5" right="0.5" top="1.19" bottom="0.5" header="0.5" footer="0.25"/>
  <pageSetup scale="82" orientation="portrait" r:id="rId1"/>
  <headerFooter alignWithMargins="0">
    <oddHeader>&amp;L&amp;12Annual Report of  &amp;UYour Telephone Company Name&amp;R&amp;12Year Ending &amp;UDecember 31, 2024</oddHeader>
    <oddFooter>&amp;C&amp;12&amp;A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G228"/>
  <sheetViews>
    <sheetView showGridLines="0" zoomScaleNormal="100" workbookViewId="0">
      <selection activeCell="F6" sqref="F6"/>
    </sheetView>
  </sheetViews>
  <sheetFormatPr defaultColWidth="9.109375" defaultRowHeight="13.2"/>
  <cols>
    <col min="1" max="1" width="11.6640625" style="329" customWidth="1"/>
    <col min="2" max="2" width="46.88671875" style="3" customWidth="1"/>
    <col min="3" max="3" width="17.33203125" style="3" customWidth="1"/>
    <col min="4" max="4" width="17.109375" style="3" customWidth="1"/>
    <col min="5" max="5" width="17.33203125" style="3" customWidth="1"/>
    <col min="6" max="6" width="17.109375" style="3" customWidth="1"/>
    <col min="7" max="7" width="12.88671875" style="329" customWidth="1"/>
    <col min="8" max="16384" width="9.109375" style="3"/>
  </cols>
  <sheetData>
    <row r="1" spans="2:6" ht="16.649999999999999" customHeight="1">
      <c r="B1" s="1262" t="s">
        <v>277</v>
      </c>
      <c r="C1" s="1263"/>
      <c r="D1" s="1263"/>
      <c r="E1" s="1263"/>
      <c r="F1" s="1264"/>
    </row>
    <row r="2" spans="2:6" ht="13.5" customHeight="1">
      <c r="B2" s="101" t="s">
        <v>278</v>
      </c>
      <c r="C2" s="36"/>
      <c r="D2" s="36"/>
      <c r="E2" s="36"/>
      <c r="F2" s="98"/>
    </row>
    <row r="3" spans="2:6" ht="13.5" customHeight="1">
      <c r="B3" s="79"/>
      <c r="C3" s="70" t="s">
        <v>552</v>
      </c>
      <c r="D3" s="50" t="s">
        <v>279</v>
      </c>
      <c r="E3" s="97"/>
      <c r="F3" s="70" t="s">
        <v>552</v>
      </c>
    </row>
    <row r="4" spans="2:6" ht="13.5" customHeight="1">
      <c r="B4" s="25" t="s">
        <v>812</v>
      </c>
      <c r="C4" s="26" t="s">
        <v>811</v>
      </c>
      <c r="D4" s="26" t="s">
        <v>280</v>
      </c>
      <c r="E4" s="51" t="s">
        <v>281</v>
      </c>
      <c r="F4" s="26" t="s">
        <v>598</v>
      </c>
    </row>
    <row r="5" spans="2:6" ht="13.5" customHeight="1">
      <c r="B5" s="25" t="s">
        <v>739</v>
      </c>
      <c r="C5" s="26" t="s">
        <v>740</v>
      </c>
      <c r="D5" s="64" t="s">
        <v>746</v>
      </c>
      <c r="E5" s="25" t="s">
        <v>751</v>
      </c>
      <c r="F5" s="26" t="s">
        <v>758</v>
      </c>
    </row>
    <row r="6" spans="2:6" ht="15" customHeight="1">
      <c r="B6" s="9" t="s">
        <v>572</v>
      </c>
      <c r="C6" s="32"/>
      <c r="D6" s="32"/>
      <c r="E6" s="32"/>
      <c r="F6" s="32"/>
    </row>
    <row r="7" spans="2:6" ht="15" customHeight="1">
      <c r="B7" s="34" t="s">
        <v>813</v>
      </c>
      <c r="C7" s="13">
        <v>0</v>
      </c>
      <c r="D7" s="13">
        <v>0</v>
      </c>
      <c r="E7" s="13">
        <v>0</v>
      </c>
      <c r="F7" s="286">
        <f>+C7-D7+E7</f>
        <v>0</v>
      </c>
    </row>
    <row r="8" spans="2:6" ht="15" customHeight="1">
      <c r="B8" s="34" t="s">
        <v>814</v>
      </c>
      <c r="C8" s="31">
        <v>0</v>
      </c>
      <c r="D8" s="31">
        <v>0</v>
      </c>
      <c r="E8" s="31">
        <v>0</v>
      </c>
      <c r="F8" s="31">
        <f>+C8-D8+E8</f>
        <v>0</v>
      </c>
    </row>
    <row r="9" spans="2:6" ht="15" customHeight="1">
      <c r="B9" s="34" t="s">
        <v>815</v>
      </c>
      <c r="C9" s="289">
        <f>SUM(C7:C8)</f>
        <v>0</v>
      </c>
      <c r="D9" s="289">
        <f>SUM(D7:D8)</f>
        <v>0</v>
      </c>
      <c r="E9" s="289">
        <f>SUM(E7:E8)</f>
        <v>0</v>
      </c>
      <c r="F9" s="289">
        <f>SUM(F7:F8)</f>
        <v>0</v>
      </c>
    </row>
    <row r="10" spans="2:6" ht="15" customHeight="1">
      <c r="B10" s="63" t="s">
        <v>284</v>
      </c>
      <c r="C10" s="43"/>
      <c r="D10" s="43"/>
      <c r="E10" s="43"/>
      <c r="F10" s="65"/>
    </row>
    <row r="11" spans="2:6" ht="15" customHeight="1">
      <c r="B11" s="39" t="s">
        <v>285</v>
      </c>
      <c r="D11" s="89"/>
      <c r="E11" s="135"/>
      <c r="F11" s="90"/>
    </row>
    <row r="12" spans="2:6" ht="15" customHeight="1">
      <c r="B12" s="34" t="s">
        <v>820</v>
      </c>
      <c r="C12" s="15" t="s">
        <v>286</v>
      </c>
      <c r="D12" s="291"/>
      <c r="E12" s="281"/>
      <c r="F12" s="160">
        <f>D12+E12</f>
        <v>0</v>
      </c>
    </row>
    <row r="13" spans="2:6" ht="15" customHeight="1">
      <c r="B13" s="80" t="s">
        <v>816</v>
      </c>
      <c r="C13" s="134" t="s">
        <v>286</v>
      </c>
      <c r="D13" s="159"/>
      <c r="E13" s="118"/>
      <c r="F13" s="160">
        <f>D13+E13</f>
        <v>0</v>
      </c>
    </row>
    <row r="14" spans="2:6" ht="15" customHeight="1">
      <c r="B14" s="196"/>
      <c r="C14" s="18"/>
      <c r="D14" s="18"/>
      <c r="E14" s="18"/>
      <c r="F14" s="21"/>
    </row>
    <row r="15" spans="2:6" ht="15" customHeight="1">
      <c r="B15" s="34"/>
      <c r="F15" s="8"/>
    </row>
    <row r="16" spans="2:6" ht="15" customHeight="1">
      <c r="B16" s="34"/>
      <c r="F16" s="8"/>
    </row>
    <row r="17" spans="2:6" ht="15" customHeight="1">
      <c r="B17" s="34"/>
      <c r="F17" s="8"/>
    </row>
    <row r="18" spans="2:6" ht="15" customHeight="1">
      <c r="B18" s="34"/>
      <c r="F18" s="8"/>
    </row>
    <row r="19" spans="2:6" ht="15" customHeight="1">
      <c r="B19" s="80"/>
      <c r="C19" s="23"/>
      <c r="D19" s="23"/>
      <c r="E19" s="23"/>
      <c r="F19" s="24"/>
    </row>
    <row r="20" spans="2:6" ht="15" customHeight="1">
      <c r="B20" s="292"/>
      <c r="C20" s="249"/>
      <c r="D20" s="249"/>
      <c r="E20" s="249"/>
      <c r="F20" s="250"/>
    </row>
    <row r="21" spans="2:6" ht="18.75" customHeight="1">
      <c r="B21" s="1262" t="s">
        <v>277</v>
      </c>
      <c r="C21" s="1263"/>
      <c r="D21" s="1263"/>
      <c r="E21" s="1263"/>
      <c r="F21" s="1264"/>
    </row>
    <row r="22" spans="2:6" ht="15" customHeight="1">
      <c r="B22" s="525" t="s">
        <v>810</v>
      </c>
      <c r="C22" s="36"/>
      <c r="D22" s="526"/>
      <c r="E22" s="36"/>
      <c r="F22" s="98"/>
    </row>
    <row r="23" spans="2:6" ht="15" customHeight="1">
      <c r="B23" s="1342"/>
      <c r="C23" s="1343"/>
      <c r="D23" s="97"/>
      <c r="E23" s="44"/>
      <c r="F23" s="70"/>
    </row>
    <row r="24" spans="2:6" ht="15" customHeight="1">
      <c r="B24" s="1149" t="s">
        <v>812</v>
      </c>
      <c r="C24" s="1344"/>
      <c r="D24" s="26"/>
      <c r="E24" s="1149" t="s">
        <v>552</v>
      </c>
      <c r="F24" s="1328"/>
    </row>
    <row r="25" spans="2:6" ht="15" customHeight="1">
      <c r="B25" s="1149" t="s">
        <v>739</v>
      </c>
      <c r="C25" s="1344"/>
      <c r="D25" s="64"/>
      <c r="E25" s="1149" t="s">
        <v>740</v>
      </c>
      <c r="F25" s="1328"/>
    </row>
    <row r="26" spans="2:6" ht="15" customHeight="1">
      <c r="B26" s="1348" t="s">
        <v>27</v>
      </c>
      <c r="C26" s="1349"/>
      <c r="D26" s="8" t="s">
        <v>26</v>
      </c>
      <c r="E26" s="163"/>
      <c r="F26" s="8"/>
    </row>
    <row r="27" spans="2:6" ht="15" customHeight="1">
      <c r="B27" s="1347" t="s">
        <v>29</v>
      </c>
      <c r="C27" s="1344"/>
      <c r="D27" s="8" t="s">
        <v>26</v>
      </c>
      <c r="E27" s="1104"/>
      <c r="F27" s="597"/>
    </row>
    <row r="28" spans="2:6" ht="15" customHeight="1">
      <c r="B28" s="1347" t="s">
        <v>28</v>
      </c>
      <c r="C28" s="1344"/>
      <c r="D28" s="8" t="s">
        <v>26</v>
      </c>
      <c r="E28" s="1105"/>
      <c r="F28" s="407"/>
    </row>
    <row r="29" spans="2:6" ht="15" customHeight="1">
      <c r="B29" s="1347" t="s">
        <v>30</v>
      </c>
      <c r="C29" s="1344"/>
      <c r="D29" s="8" t="s">
        <v>26</v>
      </c>
      <c r="E29" s="1106"/>
      <c r="F29" s="1088"/>
    </row>
    <row r="30" spans="2:6" ht="15" customHeight="1">
      <c r="B30" s="1242" t="s">
        <v>458</v>
      </c>
      <c r="C30" s="1350"/>
      <c r="D30" s="8"/>
      <c r="E30" s="14"/>
      <c r="F30" s="575">
        <f>SUM(E26:E29)</f>
        <v>0</v>
      </c>
    </row>
    <row r="31" spans="2:6" ht="15" customHeight="1">
      <c r="B31" s="1347" t="s">
        <v>31</v>
      </c>
      <c r="C31" s="1344"/>
      <c r="D31" s="8" t="s">
        <v>26</v>
      </c>
      <c r="E31" s="600"/>
      <c r="F31" s="599"/>
    </row>
    <row r="32" spans="2:6" ht="15" customHeight="1">
      <c r="B32" s="1347" t="s">
        <v>32</v>
      </c>
      <c r="C32" s="1344"/>
      <c r="D32" s="8" t="s">
        <v>26</v>
      </c>
      <c r="E32" s="600"/>
      <c r="F32" s="599"/>
    </row>
    <row r="33" spans="2:6" ht="13.5" customHeight="1">
      <c r="B33" s="1347" t="s">
        <v>33</v>
      </c>
      <c r="C33" s="1344"/>
      <c r="D33" s="8" t="s">
        <v>26</v>
      </c>
      <c r="E33" s="600"/>
      <c r="F33" s="599"/>
    </row>
    <row r="34" spans="2:6" ht="13.5" customHeight="1">
      <c r="B34" s="1347" t="s">
        <v>34</v>
      </c>
      <c r="C34" s="1344"/>
      <c r="D34" s="8" t="s">
        <v>26</v>
      </c>
      <c r="E34" s="600"/>
      <c r="F34" s="599"/>
    </row>
    <row r="35" spans="2:6" ht="13.5" customHeight="1">
      <c r="B35" s="1345" t="s">
        <v>35</v>
      </c>
      <c r="C35" s="1346"/>
      <c r="D35" s="24" t="s">
        <v>26</v>
      </c>
      <c r="E35" s="364"/>
      <c r="F35" s="598">
        <f>F30-SUM(F31:F34)</f>
        <v>0</v>
      </c>
    </row>
    <row r="36" spans="2:6" ht="13.5" customHeight="1"/>
    <row r="37" spans="2:6" ht="13.5" customHeight="1"/>
    <row r="38" spans="2:6" ht="13.5" customHeight="1"/>
    <row r="39" spans="2:6" ht="13.5" customHeight="1"/>
    <row r="40" spans="2:6" ht="13.5" customHeight="1"/>
    <row r="41" spans="2:6" ht="13.5" customHeight="1"/>
    <row r="42" spans="2:6" ht="13.5" customHeight="1"/>
    <row r="43" spans="2:6" ht="13.5" customHeight="1"/>
    <row r="44" spans="2:6" ht="13.5" customHeight="1"/>
    <row r="45" spans="2:6" ht="13.5" customHeight="1"/>
    <row r="46" spans="2:6" ht="13.5" customHeight="1"/>
    <row r="47" spans="2:6" ht="13.5" customHeight="1"/>
    <row r="48" spans="2:6"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sheetData>
  <mergeCells count="17">
    <mergeCell ref="B35:C35"/>
    <mergeCell ref="B31:C31"/>
    <mergeCell ref="B34:C34"/>
    <mergeCell ref="B26:C26"/>
    <mergeCell ref="B27:C27"/>
    <mergeCell ref="B32:C32"/>
    <mergeCell ref="B33:C33"/>
    <mergeCell ref="B28:C28"/>
    <mergeCell ref="B29:C29"/>
    <mergeCell ref="B30:C30"/>
    <mergeCell ref="B1:F1"/>
    <mergeCell ref="B21:F21"/>
    <mergeCell ref="E24:F24"/>
    <mergeCell ref="E25:F25"/>
    <mergeCell ref="B23:C23"/>
    <mergeCell ref="B24:C24"/>
    <mergeCell ref="B25:C25"/>
  </mergeCells>
  <phoneticPr fontId="0" type="noConversion"/>
  <printOptions horizontalCentered="1"/>
  <pageMargins left="0.5" right="0.5" top="1.19" bottom="0.5" header="0.5" footer="0.25"/>
  <pageSetup scale="84" orientation="portrait" r:id="rId1"/>
  <headerFooter alignWithMargins="0">
    <oddHeader>&amp;L&amp;12Annual Report of  &amp;UYour Telephone Company Name&amp;R&amp;12Year Ending &amp;UDecember 31, 2024</oddHeader>
    <oddFooter>&amp;C&amp;12&amp;A</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J41"/>
  <sheetViews>
    <sheetView showGridLines="0" zoomScaleNormal="100" workbookViewId="0">
      <selection activeCell="G8" sqref="G8"/>
    </sheetView>
  </sheetViews>
  <sheetFormatPr defaultColWidth="9.109375" defaultRowHeight="13.2"/>
  <cols>
    <col min="1" max="1" width="11.6640625" style="329" customWidth="1"/>
    <col min="2" max="2" width="20" style="3" customWidth="1"/>
    <col min="3" max="3" width="10.44140625" style="3" customWidth="1"/>
    <col min="4" max="4" width="10.33203125" style="3" customWidth="1"/>
    <col min="5" max="5" width="14.33203125" style="3" customWidth="1"/>
    <col min="6" max="6" width="15.44140625" style="3" customWidth="1"/>
    <col min="7" max="7" width="18.33203125" style="3" customWidth="1"/>
    <col min="8" max="8" width="12.44140625" style="3" customWidth="1"/>
    <col min="9" max="9" width="14.44140625" style="3" customWidth="1"/>
    <col min="10" max="10" width="12.6640625" style="329" customWidth="1"/>
    <col min="11" max="16384" width="9.109375" style="3"/>
  </cols>
  <sheetData>
    <row r="1" spans="2:9" ht="12" customHeight="1">
      <c r="B1" s="506"/>
      <c r="C1" s="23"/>
      <c r="D1" s="23"/>
      <c r="E1" s="23"/>
      <c r="F1" s="23"/>
      <c r="G1" s="23"/>
      <c r="H1" s="507"/>
      <c r="I1" s="23"/>
    </row>
    <row r="2" spans="2:9" ht="18.75" customHeight="1">
      <c r="B2" s="1167" t="s">
        <v>767</v>
      </c>
      <c r="C2" s="1168"/>
      <c r="D2" s="1168"/>
      <c r="E2" s="1168"/>
      <c r="F2" s="1168"/>
      <c r="G2" s="1168"/>
      <c r="H2" s="1168"/>
      <c r="I2" s="1169"/>
    </row>
    <row r="3" spans="2:9" ht="15" customHeight="1">
      <c r="B3" s="47"/>
      <c r="C3" s="21"/>
      <c r="D3" s="21"/>
      <c r="E3" s="50" t="s">
        <v>578</v>
      </c>
      <c r="F3" s="84"/>
      <c r="G3" s="49"/>
      <c r="H3" s="21"/>
      <c r="I3" s="70" t="s">
        <v>579</v>
      </c>
    </row>
    <row r="4" spans="2:9" ht="15" customHeight="1">
      <c r="B4" s="25" t="s">
        <v>824</v>
      </c>
      <c r="C4" s="26" t="s">
        <v>766</v>
      </c>
      <c r="D4" s="26" t="s">
        <v>580</v>
      </c>
      <c r="E4" s="26"/>
      <c r="F4" s="26" t="s">
        <v>587</v>
      </c>
      <c r="G4" s="83" t="s">
        <v>821</v>
      </c>
      <c r="H4" s="26" t="s">
        <v>583</v>
      </c>
      <c r="I4" s="64" t="s">
        <v>823</v>
      </c>
    </row>
    <row r="5" spans="2:9" ht="15" customHeight="1">
      <c r="B5" s="25" t="s">
        <v>825</v>
      </c>
      <c r="C5" s="26" t="s">
        <v>584</v>
      </c>
      <c r="D5" s="26" t="s">
        <v>585</v>
      </c>
      <c r="E5" s="26" t="s">
        <v>581</v>
      </c>
      <c r="F5" s="26" t="s">
        <v>582</v>
      </c>
      <c r="G5" s="83" t="s">
        <v>822</v>
      </c>
      <c r="H5" s="26" t="s">
        <v>586</v>
      </c>
      <c r="I5" s="26" t="s">
        <v>585</v>
      </c>
    </row>
    <row r="6" spans="2:9" ht="24" customHeight="1">
      <c r="B6" s="296" t="s">
        <v>538</v>
      </c>
      <c r="C6" s="162"/>
      <c r="D6" s="359"/>
      <c r="E6" s="14"/>
      <c r="F6" s="7"/>
      <c r="G6" s="43">
        <f>+F6</f>
        <v>0</v>
      </c>
      <c r="H6" s="279" t="e">
        <f>'7'!D53/'17'!G6</f>
        <v>#DIV/0!</v>
      </c>
      <c r="I6" s="294"/>
    </row>
    <row r="7" spans="2:9" ht="24" customHeight="1">
      <c r="B7" s="47"/>
      <c r="C7" s="14"/>
      <c r="D7" s="14"/>
      <c r="E7" s="14"/>
      <c r="F7" s="7"/>
      <c r="G7" s="43"/>
      <c r="H7" s="14"/>
      <c r="I7" s="14"/>
    </row>
    <row r="8" spans="2:9" ht="24" customHeight="1">
      <c r="B8" s="47"/>
      <c r="C8" s="14"/>
      <c r="D8" s="14"/>
      <c r="E8" s="14"/>
      <c r="F8" s="7"/>
      <c r="G8" s="43"/>
      <c r="H8" s="14"/>
      <c r="I8" s="14"/>
    </row>
    <row r="9" spans="2:9" ht="24" customHeight="1">
      <c r="B9" s="47"/>
      <c r="C9" s="14"/>
      <c r="D9" s="14"/>
      <c r="E9" s="14"/>
      <c r="F9" s="7"/>
      <c r="G9" s="43"/>
      <c r="H9" s="14"/>
      <c r="I9" s="14"/>
    </row>
    <row r="10" spans="2:9" ht="24" customHeight="1">
      <c r="B10" s="47"/>
      <c r="C10" s="14"/>
      <c r="D10" s="14"/>
      <c r="E10" s="14"/>
      <c r="F10" s="7"/>
      <c r="G10" s="43"/>
      <c r="H10" s="14"/>
      <c r="I10" s="14"/>
    </row>
    <row r="11" spans="2:9" ht="24" customHeight="1">
      <c r="B11" s="47"/>
      <c r="C11" s="14"/>
      <c r="D11" s="14"/>
      <c r="E11" s="14"/>
      <c r="F11" s="7"/>
      <c r="G11" s="43"/>
      <c r="H11" s="14"/>
      <c r="I11" s="14"/>
    </row>
    <row r="12" spans="2:9" ht="24" customHeight="1">
      <c r="B12" s="14"/>
      <c r="C12" s="14"/>
      <c r="D12" s="14"/>
      <c r="E12" s="14"/>
      <c r="F12" s="7"/>
      <c r="G12" s="63"/>
      <c r="H12" s="14"/>
      <c r="I12" s="14"/>
    </row>
    <row r="13" spans="2:9" ht="24" customHeight="1">
      <c r="B13" s="204" t="s">
        <v>826</v>
      </c>
      <c r="C13" s="358"/>
      <c r="D13" s="258"/>
      <c r="E13" s="261"/>
      <c r="F13" s="12">
        <f>SUM(F6:F12)</f>
        <v>0</v>
      </c>
      <c r="G13" s="12">
        <f>SUM(G6:G12)</f>
        <v>0</v>
      </c>
      <c r="H13" s="270"/>
      <c r="I13" s="290">
        <f>SUM(I6:I12)</f>
        <v>0</v>
      </c>
    </row>
    <row r="14" spans="2:9" ht="15" customHeight="1">
      <c r="B14" s="355"/>
      <c r="C14" s="356"/>
      <c r="D14" s="356"/>
      <c r="E14" s="356"/>
      <c r="F14" s="356"/>
      <c r="G14" s="356"/>
      <c r="H14" s="356"/>
      <c r="I14" s="357"/>
    </row>
    <row r="15" spans="2:9" ht="15" customHeight="1">
      <c r="B15" s="25"/>
      <c r="C15" s="26"/>
      <c r="D15" s="26"/>
      <c r="E15" s="26" t="s">
        <v>587</v>
      </c>
      <c r="F15" s="26" t="s">
        <v>589</v>
      </c>
      <c r="G15" s="26"/>
      <c r="H15" s="42"/>
      <c r="I15" s="26" t="s">
        <v>579</v>
      </c>
    </row>
    <row r="16" spans="2:9" ht="15" customHeight="1">
      <c r="B16" s="25" t="s">
        <v>827</v>
      </c>
      <c r="C16" s="26" t="s">
        <v>766</v>
      </c>
      <c r="D16" s="26" t="s">
        <v>766</v>
      </c>
      <c r="E16" s="26" t="s">
        <v>590</v>
      </c>
      <c r="F16" s="64" t="s">
        <v>829</v>
      </c>
      <c r="G16" s="26"/>
      <c r="H16" s="42" t="s">
        <v>765</v>
      </c>
      <c r="I16" s="64" t="s">
        <v>823</v>
      </c>
    </row>
    <row r="17" spans="2:9" ht="15" customHeight="1">
      <c r="B17" s="25" t="s">
        <v>828</v>
      </c>
      <c r="C17" s="26" t="s">
        <v>584</v>
      </c>
      <c r="D17" s="26" t="s">
        <v>592</v>
      </c>
      <c r="E17" s="26" t="s">
        <v>593</v>
      </c>
      <c r="F17" s="26" t="s">
        <v>830</v>
      </c>
      <c r="G17" s="64" t="s">
        <v>831</v>
      </c>
      <c r="H17" s="42" t="s">
        <v>591</v>
      </c>
      <c r="I17" s="26" t="s">
        <v>585</v>
      </c>
    </row>
    <row r="18" spans="2:9" ht="24" customHeight="1">
      <c r="B18" s="819"/>
      <c r="C18" s="66"/>
      <c r="D18" s="66"/>
      <c r="E18" s="164"/>
      <c r="F18" s="7"/>
      <c r="G18" s="820"/>
      <c r="H18" s="244"/>
      <c r="I18" s="294"/>
    </row>
    <row r="19" spans="2:9" ht="24" customHeight="1">
      <c r="B19" s="85"/>
      <c r="C19" s="66"/>
      <c r="D19" s="66"/>
      <c r="E19" s="7"/>
      <c r="F19" s="7">
        <f t="shared" ref="F19:F29" si="0">+E19</f>
        <v>0</v>
      </c>
      <c r="G19" s="67"/>
      <c r="H19" s="10">
        <f t="shared" ref="H19:H29" si="1">+G19*E19</f>
        <v>0</v>
      </c>
      <c r="I19" s="295"/>
    </row>
    <row r="20" spans="2:9" ht="24" customHeight="1">
      <c r="B20" s="14"/>
      <c r="C20" s="66"/>
      <c r="D20" s="66"/>
      <c r="E20" s="7"/>
      <c r="F20" s="7">
        <f t="shared" si="0"/>
        <v>0</v>
      </c>
      <c r="G20" s="67"/>
      <c r="H20" s="10">
        <f t="shared" si="1"/>
        <v>0</v>
      </c>
      <c r="I20" s="295"/>
    </row>
    <row r="21" spans="2:9" ht="24" customHeight="1">
      <c r="B21" s="14"/>
      <c r="C21" s="66"/>
      <c r="D21" s="66"/>
      <c r="E21" s="7"/>
      <c r="F21" s="7">
        <f t="shared" si="0"/>
        <v>0</v>
      </c>
      <c r="G21" s="67"/>
      <c r="H21" s="10">
        <f t="shared" si="1"/>
        <v>0</v>
      </c>
      <c r="I21" s="295"/>
    </row>
    <row r="22" spans="2:9" ht="24" customHeight="1">
      <c r="B22" s="14"/>
      <c r="C22" s="66"/>
      <c r="D22" s="66"/>
      <c r="E22" s="7"/>
      <c r="F22" s="7">
        <f t="shared" si="0"/>
        <v>0</v>
      </c>
      <c r="G22" s="67"/>
      <c r="H22" s="10">
        <f t="shared" si="1"/>
        <v>0</v>
      </c>
      <c r="I22" s="295"/>
    </row>
    <row r="23" spans="2:9" ht="24" customHeight="1">
      <c r="B23" s="85"/>
      <c r="C23" s="66"/>
      <c r="D23" s="66"/>
      <c r="E23" s="7"/>
      <c r="F23" s="7">
        <f t="shared" si="0"/>
        <v>0</v>
      </c>
      <c r="G23" s="67"/>
      <c r="H23" s="10">
        <f t="shared" si="1"/>
        <v>0</v>
      </c>
      <c r="I23" s="295"/>
    </row>
    <row r="24" spans="2:9" ht="24" customHeight="1">
      <c r="B24" s="14"/>
      <c r="C24" s="66"/>
      <c r="D24" s="66"/>
      <c r="E24" s="7"/>
      <c r="F24" s="7">
        <f t="shared" si="0"/>
        <v>0</v>
      </c>
      <c r="G24" s="67"/>
      <c r="H24" s="10">
        <f t="shared" si="1"/>
        <v>0</v>
      </c>
      <c r="I24" s="295"/>
    </row>
    <row r="25" spans="2:9" ht="24" customHeight="1">
      <c r="B25" s="85"/>
      <c r="C25" s="66"/>
      <c r="D25" s="66"/>
      <c r="E25" s="7"/>
      <c r="F25" s="7">
        <f t="shared" si="0"/>
        <v>0</v>
      </c>
      <c r="G25" s="68"/>
      <c r="H25" s="10">
        <f t="shared" si="1"/>
        <v>0</v>
      </c>
      <c r="I25" s="295"/>
    </row>
    <row r="26" spans="2:9" ht="24" customHeight="1">
      <c r="B26" s="14"/>
      <c r="C26" s="66"/>
      <c r="D26" s="66"/>
      <c r="E26" s="7"/>
      <c r="F26" s="7">
        <f t="shared" si="0"/>
        <v>0</v>
      </c>
      <c r="G26" s="68"/>
      <c r="H26" s="10">
        <f t="shared" si="1"/>
        <v>0</v>
      </c>
      <c r="I26" s="295"/>
    </row>
    <row r="27" spans="2:9" ht="24" customHeight="1">
      <c r="B27" s="14"/>
      <c r="C27" s="66"/>
      <c r="D27" s="66"/>
      <c r="E27" s="7"/>
      <c r="F27" s="7">
        <f t="shared" si="0"/>
        <v>0</v>
      </c>
      <c r="G27" s="68"/>
      <c r="H27" s="10">
        <f t="shared" si="1"/>
        <v>0</v>
      </c>
      <c r="I27" s="295"/>
    </row>
    <row r="28" spans="2:9" ht="24" customHeight="1">
      <c r="B28" s="14"/>
      <c r="C28" s="66"/>
      <c r="D28" s="66"/>
      <c r="E28" s="7"/>
      <c r="F28" s="7">
        <f t="shared" si="0"/>
        <v>0</v>
      </c>
      <c r="G28" s="68"/>
      <c r="H28" s="10">
        <f t="shared" si="1"/>
        <v>0</v>
      </c>
      <c r="I28" s="295"/>
    </row>
    <row r="29" spans="2:9" ht="24" customHeight="1">
      <c r="B29" s="14"/>
      <c r="C29" s="66"/>
      <c r="D29" s="66"/>
      <c r="E29" s="7"/>
      <c r="F29" s="7">
        <f t="shared" si="0"/>
        <v>0</v>
      </c>
      <c r="G29" s="67"/>
      <c r="H29" s="10">
        <f t="shared" si="1"/>
        <v>0</v>
      </c>
      <c r="I29" s="295"/>
    </row>
    <row r="30" spans="2:9" ht="24" customHeight="1">
      <c r="B30" s="19" t="s">
        <v>595</v>
      </c>
      <c r="C30" s="270"/>
      <c r="D30" s="270"/>
      <c r="E30" s="264">
        <f>SUM(E18:E29)</f>
        <v>0</v>
      </c>
      <c r="F30" s="264">
        <f>SUM(F18:F29)</f>
        <v>0</v>
      </c>
      <c r="G30" s="19"/>
      <c r="H30" s="251">
        <f>SUM(H18:H29)</f>
        <v>0</v>
      </c>
      <c r="I30" s="251">
        <f>SUM(I18:I29)</f>
        <v>0</v>
      </c>
    </row>
    <row r="31" spans="2:9" ht="15" customHeight="1"/>
    <row r="32" spans="2:9" ht="15" customHeight="1"/>
    <row r="33" ht="15" customHeight="1"/>
    <row r="34" ht="15" customHeight="1"/>
    <row r="35" ht="15" customHeight="1"/>
    <row r="36" ht="15" customHeight="1"/>
    <row r="37" ht="15" customHeight="1"/>
    <row r="38" ht="15" customHeight="1"/>
    <row r="39" ht="15" customHeight="1"/>
    <row r="40" ht="15" customHeight="1"/>
    <row r="41" ht="15" customHeight="1"/>
  </sheetData>
  <mergeCells count="1">
    <mergeCell ref="B2:I2"/>
  </mergeCells>
  <phoneticPr fontId="0" type="noConversion"/>
  <printOptions horizontalCentered="1"/>
  <pageMargins left="0.5" right="0.5" top="1.19" bottom="0.5" header="0.5" footer="0.25"/>
  <pageSetup scale="84" orientation="portrait" r:id="rId1"/>
  <headerFooter alignWithMargins="0">
    <oddHeader>&amp;L&amp;12Annual Report of  &amp;UYour Telephone Company Name&amp;R&amp;12Year Ending &amp;UDecember 31, 2024</oddHeader>
    <oddFooter>&amp;C&amp;12&amp;A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J50"/>
  <sheetViews>
    <sheetView showGridLines="0"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ColWidth="10.6640625" defaultRowHeight="15" customHeight="1"/>
  <cols>
    <col min="1" max="1" width="5.6640625" style="329" customWidth="1"/>
    <col min="2" max="2" width="8.6640625" style="3" customWidth="1"/>
    <col min="3" max="3" width="54.109375" style="3" customWidth="1"/>
    <col min="4" max="4" width="14" style="3" customWidth="1"/>
    <col min="5" max="5" width="20.33203125" style="3" customWidth="1"/>
    <col min="6" max="6" width="14.44140625" style="3" customWidth="1"/>
    <col min="7" max="7" width="5.6640625" style="329" customWidth="1"/>
    <col min="8" max="8" width="12.6640625" style="218" customWidth="1"/>
    <col min="9" max="9" width="18.6640625" style="218" customWidth="1"/>
    <col min="10" max="10" width="10.6640625" style="301"/>
    <col min="11" max="16384" width="10.6640625" style="3"/>
  </cols>
  <sheetData>
    <row r="1" spans="2:10" ht="18" customHeight="1">
      <c r="B1" s="1354" t="s">
        <v>768</v>
      </c>
      <c r="C1" s="1355"/>
      <c r="D1" s="1355"/>
      <c r="E1" s="1355"/>
      <c r="F1" s="1356"/>
    </row>
    <row r="2" spans="2:10" ht="71.099999999999994" customHeight="1">
      <c r="B2" s="1256" t="s">
        <v>901</v>
      </c>
      <c r="C2" s="1287"/>
      <c r="D2" s="1287"/>
      <c r="E2" s="1287"/>
      <c r="F2" s="1288"/>
      <c r="G2" s="360"/>
    </row>
    <row r="3" spans="2:10" ht="15" customHeight="1">
      <c r="B3" s="47"/>
      <c r="C3" s="47"/>
      <c r="D3" s="50" t="s">
        <v>772</v>
      </c>
      <c r="E3" s="49"/>
      <c r="F3" s="2" t="s">
        <v>771</v>
      </c>
    </row>
    <row r="4" spans="2:10" ht="15" customHeight="1">
      <c r="B4" s="25"/>
      <c r="C4" s="1"/>
      <c r="D4" s="44" t="s">
        <v>769</v>
      </c>
      <c r="E4" s="51" t="s">
        <v>686</v>
      </c>
      <c r="F4" s="70" t="s">
        <v>282</v>
      </c>
      <c r="H4" s="1357" t="s">
        <v>36</v>
      </c>
      <c r="I4" s="1358"/>
    </row>
    <row r="5" spans="2:10" ht="15" customHeight="1">
      <c r="B5" s="25" t="s">
        <v>553</v>
      </c>
      <c r="C5" s="1"/>
      <c r="D5" s="38" t="s">
        <v>770</v>
      </c>
      <c r="E5" s="751" t="s">
        <v>685</v>
      </c>
      <c r="F5" s="26" t="s">
        <v>750</v>
      </c>
      <c r="H5" s="1359" t="s">
        <v>652</v>
      </c>
      <c r="I5" s="1292"/>
      <c r="J5" s="220" t="s">
        <v>322</v>
      </c>
    </row>
    <row r="6" spans="2:10" ht="15" customHeight="1">
      <c r="B6" s="27" t="s">
        <v>560</v>
      </c>
      <c r="C6" s="5" t="s">
        <v>554</v>
      </c>
      <c r="D6" s="746" t="s">
        <v>739</v>
      </c>
      <c r="E6" s="748" t="s">
        <v>740</v>
      </c>
      <c r="F6" s="747" t="s">
        <v>746</v>
      </c>
      <c r="H6" s="218" t="s">
        <v>41</v>
      </c>
      <c r="I6" s="218" t="s">
        <v>43</v>
      </c>
    </row>
    <row r="7" spans="2:10" ht="15" customHeight="1">
      <c r="B7" s="51" t="s">
        <v>556</v>
      </c>
      <c r="C7" s="284" t="s">
        <v>643</v>
      </c>
      <c r="D7" s="364"/>
      <c r="E7" s="364"/>
      <c r="F7" s="364"/>
      <c r="H7" s="302" t="s">
        <v>42</v>
      </c>
      <c r="I7" s="302" t="s">
        <v>42</v>
      </c>
    </row>
    <row r="8" spans="2:10" ht="15" customHeight="1">
      <c r="B8" s="25">
        <v>5001</v>
      </c>
      <c r="C8" s="4" t="s">
        <v>644</v>
      </c>
      <c r="D8" s="164">
        <f>F8+H8+I8</f>
        <v>0</v>
      </c>
      <c r="E8" s="164"/>
      <c r="F8" s="164"/>
      <c r="H8" s="218">
        <v>0</v>
      </c>
    </row>
    <row r="9" spans="2:10" ht="15" customHeight="1">
      <c r="B9" s="25">
        <v>5002</v>
      </c>
      <c r="C9" s="6" t="s">
        <v>773</v>
      </c>
      <c r="D9" s="7">
        <f t="shared" ref="D9:D14" si="0">F9+H9+I9</f>
        <v>0</v>
      </c>
      <c r="E9" s="7"/>
      <c r="F9" s="7"/>
    </row>
    <row r="10" spans="2:10" ht="15" customHeight="1">
      <c r="B10" s="25">
        <v>5003</v>
      </c>
      <c r="C10" s="6" t="s">
        <v>645</v>
      </c>
      <c r="D10" s="7">
        <f t="shared" si="0"/>
        <v>0</v>
      </c>
      <c r="E10" s="7"/>
      <c r="F10" s="7"/>
    </row>
    <row r="11" spans="2:10" ht="15" customHeight="1">
      <c r="B11" s="25">
        <v>5040</v>
      </c>
      <c r="C11" s="6" t="s">
        <v>646</v>
      </c>
      <c r="D11" s="7">
        <f t="shared" si="0"/>
        <v>0</v>
      </c>
      <c r="E11" s="7"/>
      <c r="F11" s="7"/>
    </row>
    <row r="12" spans="2:10" ht="15" customHeight="1">
      <c r="B12" s="25">
        <v>5060</v>
      </c>
      <c r="C12" s="6" t="s">
        <v>647</v>
      </c>
      <c r="D12" s="7">
        <f t="shared" si="0"/>
        <v>0</v>
      </c>
      <c r="E12" s="7"/>
      <c r="F12" s="7"/>
    </row>
    <row r="13" spans="2:10" ht="15" customHeight="1">
      <c r="B13" s="25"/>
      <c r="C13" s="29" t="s">
        <v>774</v>
      </c>
      <c r="D13" s="7">
        <f t="shared" si="0"/>
        <v>0</v>
      </c>
      <c r="E13" s="32"/>
      <c r="F13" s="7"/>
    </row>
    <row r="14" spans="2:10" ht="15" customHeight="1">
      <c r="B14" s="25"/>
      <c r="C14" s="205" t="s">
        <v>832</v>
      </c>
      <c r="D14" s="7">
        <f t="shared" si="0"/>
        <v>0</v>
      </c>
      <c r="E14" s="7"/>
      <c r="F14" s="7"/>
    </row>
    <row r="15" spans="2:10" ht="15" customHeight="1">
      <c r="B15" s="25"/>
      <c r="C15" s="3" t="s">
        <v>776</v>
      </c>
      <c r="D15" s="289">
        <f>SUM(D8:D14)</f>
        <v>0</v>
      </c>
      <c r="E15" s="289">
        <f>SUM(E8:E14)</f>
        <v>0</v>
      </c>
      <c r="F15" s="264">
        <f>SUM(F8:F14)</f>
        <v>0</v>
      </c>
    </row>
    <row r="16" spans="2:10" ht="15" customHeight="1">
      <c r="B16" s="25"/>
      <c r="C16" s="284" t="s">
        <v>39</v>
      </c>
      <c r="D16" s="365"/>
      <c r="E16" s="365"/>
      <c r="F16" s="365"/>
    </row>
    <row r="17" spans="2:10" ht="15" customHeight="1">
      <c r="B17" s="25"/>
      <c r="C17" s="783" t="s">
        <v>1066</v>
      </c>
      <c r="D17" s="91">
        <f>'20'!E11+'20'!E17</f>
        <v>0</v>
      </c>
      <c r="E17" s="91"/>
      <c r="F17" s="91"/>
      <c r="J17" s="218"/>
    </row>
    <row r="18" spans="2:10" ht="15" customHeight="1">
      <c r="B18" s="25"/>
      <c r="C18" s="313" t="s">
        <v>1017</v>
      </c>
      <c r="D18" s="53">
        <f>'20'!E23</f>
        <v>0</v>
      </c>
      <c r="E18" s="303"/>
      <c r="F18" s="303"/>
      <c r="J18" s="218"/>
    </row>
    <row r="19" spans="2:10" ht="15" customHeight="1">
      <c r="B19" s="25">
        <v>5264</v>
      </c>
      <c r="C19" s="29" t="s">
        <v>834</v>
      </c>
      <c r="D19" s="7"/>
      <c r="E19" s="91">
        <f>D19</f>
        <v>0</v>
      </c>
      <c r="F19" s="91"/>
    </row>
    <row r="20" spans="2:10" ht="15" customHeight="1">
      <c r="B20" s="25"/>
      <c r="C20" s="62" t="s">
        <v>37</v>
      </c>
      <c r="D20" s="264">
        <f>SUM(D17:D19)</f>
        <v>0</v>
      </c>
      <c r="E20" s="264">
        <f>SUM(E17:E19)</f>
        <v>0</v>
      </c>
      <c r="F20" s="264">
        <f>SUM(F17:F19)</f>
        <v>0</v>
      </c>
    </row>
    <row r="21" spans="2:10" ht="15" customHeight="1">
      <c r="B21" s="25"/>
      <c r="C21" s="296" t="s">
        <v>38</v>
      </c>
      <c r="D21" s="270"/>
      <c r="E21" s="270"/>
      <c r="F21" s="270"/>
      <c r="H21" s="202"/>
      <c r="I21" s="202"/>
    </row>
    <row r="22" spans="2:10" ht="15" customHeight="1">
      <c r="B22" s="25">
        <v>5081</v>
      </c>
      <c r="C22" s="783" t="s">
        <v>895</v>
      </c>
      <c r="D22" s="7">
        <f t="shared" ref="D22:D29" si="1">F22+H22+I22</f>
        <v>0</v>
      </c>
      <c r="E22" s="31"/>
      <c r="F22" s="7"/>
    </row>
    <row r="23" spans="2:10" ht="15" customHeight="1">
      <c r="B23" s="25"/>
      <c r="C23" s="344" t="s">
        <v>915</v>
      </c>
      <c r="D23" s="53">
        <f>'20'!E29</f>
        <v>0</v>
      </c>
      <c r="E23" s="55"/>
      <c r="F23" s="55"/>
    </row>
    <row r="24" spans="2:10" ht="15" customHeight="1">
      <c r="B24" s="25"/>
      <c r="C24" s="344" t="s">
        <v>1018</v>
      </c>
      <c r="D24" s="53">
        <f>'20'!E35</f>
        <v>0</v>
      </c>
      <c r="E24" s="55"/>
      <c r="F24" s="55"/>
    </row>
    <row r="25" spans="2:10" ht="15" customHeight="1">
      <c r="B25" s="25">
        <v>5082</v>
      </c>
      <c r="C25" s="29" t="s">
        <v>777</v>
      </c>
      <c r="D25" s="7">
        <f t="shared" si="1"/>
        <v>0</v>
      </c>
      <c r="E25" s="7"/>
      <c r="F25" s="7"/>
    </row>
    <row r="26" spans="2:10" ht="15" customHeight="1">
      <c r="B26" s="25">
        <v>5082</v>
      </c>
      <c r="C26" s="6" t="s">
        <v>779</v>
      </c>
      <c r="D26" s="7">
        <f t="shared" si="1"/>
        <v>0</v>
      </c>
      <c r="E26" s="7"/>
      <c r="F26" s="7"/>
    </row>
    <row r="27" spans="2:10" ht="15" customHeight="1">
      <c r="B27" s="25">
        <v>5083</v>
      </c>
      <c r="C27" s="783" t="s">
        <v>896</v>
      </c>
      <c r="D27" s="7">
        <f t="shared" si="1"/>
        <v>0</v>
      </c>
      <c r="E27" s="7"/>
      <c r="F27" s="7"/>
    </row>
    <row r="28" spans="2:10" ht="15" customHeight="1">
      <c r="B28" s="25">
        <v>5083</v>
      </c>
      <c r="C28" s="785" t="s">
        <v>897</v>
      </c>
      <c r="D28" s="7">
        <f t="shared" si="1"/>
        <v>0</v>
      </c>
      <c r="E28" s="7"/>
      <c r="F28" s="7"/>
    </row>
    <row r="29" spans="2:10" ht="15" customHeight="1">
      <c r="B29" s="25">
        <v>5105</v>
      </c>
      <c r="C29" s="62" t="s">
        <v>780</v>
      </c>
      <c r="D29" s="7">
        <f t="shared" si="1"/>
        <v>0</v>
      </c>
      <c r="E29" s="7"/>
      <c r="F29" s="7"/>
    </row>
    <row r="30" spans="2:10" ht="15" customHeight="1">
      <c r="B30" s="25">
        <v>5100</v>
      </c>
      <c r="C30" s="186" t="s">
        <v>833</v>
      </c>
      <c r="D30" s="286">
        <f>SUM(D22:D29)</f>
        <v>0</v>
      </c>
      <c r="E30" s="286">
        <f>SUM(E22:E29)</f>
        <v>0</v>
      </c>
      <c r="F30" s="273">
        <f>SUM(F22:F29)</f>
        <v>0</v>
      </c>
    </row>
    <row r="31" spans="2:10" ht="15" customHeight="1">
      <c r="B31" s="25"/>
      <c r="C31" s="284" t="s">
        <v>684</v>
      </c>
      <c r="D31" s="364"/>
      <c r="E31" s="364"/>
      <c r="F31" s="364"/>
    </row>
    <row r="32" spans="2:10" ht="15" customHeight="1">
      <c r="B32" s="25">
        <v>5230</v>
      </c>
      <c r="C32" s="6" t="s">
        <v>648</v>
      </c>
      <c r="D32" s="7">
        <f t="shared" ref="D32:D38" si="2">F32+H32+I32</f>
        <v>0</v>
      </c>
      <c r="E32" s="7"/>
      <c r="F32" s="7"/>
    </row>
    <row r="33" spans="2:10" ht="15" customHeight="1">
      <c r="B33" s="25">
        <v>5240</v>
      </c>
      <c r="C33" s="6" t="s">
        <v>781</v>
      </c>
      <c r="D33" s="7">
        <f t="shared" si="2"/>
        <v>0</v>
      </c>
      <c r="E33" s="7"/>
      <c r="F33" s="7"/>
    </row>
    <row r="34" spans="2:10" ht="15" customHeight="1">
      <c r="B34" s="25"/>
      <c r="C34" s="6" t="s">
        <v>536</v>
      </c>
      <c r="D34" s="7">
        <f t="shared" si="2"/>
        <v>0</v>
      </c>
      <c r="E34" s="7"/>
      <c r="F34" s="7"/>
      <c r="J34" s="822"/>
    </row>
    <row r="35" spans="2:10" ht="15" customHeight="1">
      <c r="B35" s="25">
        <v>5250</v>
      </c>
      <c r="C35" s="6" t="s">
        <v>649</v>
      </c>
      <c r="D35" s="7">
        <f t="shared" si="2"/>
        <v>0</v>
      </c>
      <c r="E35" s="7"/>
      <c r="F35" s="7"/>
    </row>
    <row r="36" spans="2:10" ht="15" customHeight="1">
      <c r="B36" s="25">
        <v>5260</v>
      </c>
      <c r="C36" s="29" t="s">
        <v>782</v>
      </c>
      <c r="D36" s="7">
        <f t="shared" si="2"/>
        <v>0</v>
      </c>
      <c r="E36" s="7"/>
      <c r="F36" s="7"/>
    </row>
    <row r="37" spans="2:10" ht="15" customHeight="1">
      <c r="B37" s="25">
        <v>5270</v>
      </c>
      <c r="C37" s="29" t="s">
        <v>783</v>
      </c>
      <c r="D37" s="7">
        <f t="shared" si="2"/>
        <v>0</v>
      </c>
      <c r="E37" s="7"/>
      <c r="F37" s="7"/>
    </row>
    <row r="38" spans="2:10" ht="15" customHeight="1">
      <c r="B38" s="25">
        <v>5270</v>
      </c>
      <c r="C38" s="15" t="s">
        <v>784</v>
      </c>
      <c r="D38" s="7">
        <f t="shared" si="2"/>
        <v>0</v>
      </c>
      <c r="E38" s="7"/>
      <c r="F38" s="7"/>
    </row>
    <row r="39" spans="2:10" ht="15" customHeight="1">
      <c r="B39" s="25">
        <v>5200</v>
      </c>
      <c r="C39" s="14" t="s">
        <v>785</v>
      </c>
      <c r="D39" s="297">
        <f>SUM(D32:D38)</f>
        <v>0</v>
      </c>
      <c r="E39" s="289">
        <f>SUM(E32:E38)</f>
        <v>0</v>
      </c>
      <c r="F39" s="298">
        <f>SUM(F32:F38)</f>
        <v>0</v>
      </c>
    </row>
    <row r="40" spans="2:10" ht="15" customHeight="1">
      <c r="B40" s="25"/>
      <c r="C40" s="284" t="s">
        <v>687</v>
      </c>
      <c r="D40" s="270"/>
      <c r="E40" s="270"/>
      <c r="F40" s="270"/>
    </row>
    <row r="41" spans="2:10" ht="15" customHeight="1">
      <c r="B41" s="25">
        <v>5300</v>
      </c>
      <c r="C41" s="6" t="s">
        <v>40</v>
      </c>
      <c r="D41" s="7"/>
      <c r="E41" s="7"/>
      <c r="F41" s="7"/>
    </row>
    <row r="42" spans="2:10" ht="15" customHeight="1">
      <c r="B42" s="25"/>
      <c r="C42" s="362"/>
      <c r="D42" s="363"/>
      <c r="E42" s="363"/>
      <c r="F42" s="361"/>
    </row>
    <row r="43" spans="2:10" ht="15" customHeight="1">
      <c r="B43" s="25"/>
      <c r="C43" s="299" t="s">
        <v>786</v>
      </c>
      <c r="D43" s="297">
        <f>+D15+D20+D30+D39+D41</f>
        <v>0</v>
      </c>
      <c r="E43" s="765">
        <f>+E15+E20+E30+E39+E41</f>
        <v>0</v>
      </c>
      <c r="F43" s="164">
        <f>+F15+F20+F30+F39+F41</f>
        <v>0</v>
      </c>
    </row>
    <row r="44" spans="2:10" ht="15" customHeight="1">
      <c r="B44" s="25"/>
      <c r="C44" s="300" t="s">
        <v>388</v>
      </c>
      <c r="D44" s="361"/>
      <c r="E44" s="361"/>
      <c r="F44" s="361"/>
    </row>
    <row r="45" spans="2:10" ht="15" customHeight="1">
      <c r="B45" s="25">
        <v>5280</v>
      </c>
      <c r="C45" s="4" t="s">
        <v>863</v>
      </c>
      <c r="D45" s="164"/>
      <c r="E45" s="164"/>
      <c r="F45" s="163"/>
    </row>
    <row r="46" spans="2:10" ht="15" customHeight="1">
      <c r="B46" s="27">
        <v>5000</v>
      </c>
      <c r="C46" s="24" t="s">
        <v>537</v>
      </c>
      <c r="D46" s="297">
        <f>+D43+D45</f>
        <v>0</v>
      </c>
      <c r="E46" s="289">
        <f>+E43+E45</f>
        <v>0</v>
      </c>
      <c r="F46" s="298">
        <f>+F43+F45</f>
        <v>0</v>
      </c>
    </row>
    <row r="47" spans="2:10" ht="15" customHeight="1">
      <c r="B47" s="786" t="s">
        <v>839</v>
      </c>
      <c r="D47" s="281"/>
      <c r="E47" s="281"/>
      <c r="F47" s="281"/>
    </row>
    <row r="48" spans="2:10" ht="29.1" customHeight="1">
      <c r="B48" s="1351" t="s">
        <v>1035</v>
      </c>
      <c r="C48" s="1352"/>
      <c r="D48" s="1352"/>
      <c r="E48" s="1352"/>
      <c r="F48" s="1352"/>
      <c r="G48" s="328"/>
      <c r="H48" s="301"/>
      <c r="I48" s="301"/>
    </row>
    <row r="49" spans="2:6" ht="20.25" customHeight="1">
      <c r="B49" s="1353" t="s">
        <v>898</v>
      </c>
      <c r="C49" s="1353"/>
      <c r="D49" s="1353"/>
      <c r="E49" s="1353"/>
      <c r="F49" s="1353"/>
    </row>
    <row r="50" spans="2:6" ht="15" customHeight="1">
      <c r="B50" s="1353" t="s">
        <v>899</v>
      </c>
      <c r="C50" s="1353"/>
      <c r="D50" s="1353"/>
      <c r="E50" s="1353"/>
      <c r="F50" s="1353"/>
    </row>
  </sheetData>
  <mergeCells count="7">
    <mergeCell ref="B48:F48"/>
    <mergeCell ref="B49:F49"/>
    <mergeCell ref="B50:F50"/>
    <mergeCell ref="B1:F1"/>
    <mergeCell ref="H4:I4"/>
    <mergeCell ref="H5:I5"/>
    <mergeCell ref="B2:F2"/>
  </mergeCells>
  <phoneticPr fontId="0" type="noConversion"/>
  <printOptions horizontalCentered="1"/>
  <pageMargins left="0.5" right="0.5" top="1.19" bottom="0.5" header="0.5" footer="0.25"/>
  <pageSetup scale="87" orientation="portrait" r:id="rId1"/>
  <headerFooter alignWithMargins="0">
    <oddHeader>&amp;L&amp;12Annual Report of  &amp;UYour Telephone Company Name&amp;R&amp;12Year Ending &amp;UDecember 31, 2024</oddHeader>
    <oddFooter>&amp;C&amp;12&amp;A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I47"/>
  <sheetViews>
    <sheetView showGridLines="0" zoomScaleNormal="100" workbookViewId="0">
      <pane xSplit="1" ySplit="6" topLeftCell="B7" activePane="bottomRight" state="frozen"/>
      <selection pane="topRight" activeCell="B1" sqref="B1"/>
      <selection pane="bottomLeft" activeCell="A7" sqref="A7"/>
      <selection pane="bottomRight" activeCell="F10" sqref="F10"/>
    </sheetView>
  </sheetViews>
  <sheetFormatPr defaultColWidth="10.6640625" defaultRowHeight="15" customHeight="1"/>
  <cols>
    <col min="1" max="1" width="12.6640625" style="329" customWidth="1"/>
    <col min="2" max="2" width="8.44140625" style="3" customWidth="1"/>
    <col min="3" max="3" width="51.44140625" style="3" customWidth="1"/>
    <col min="4" max="4" width="17.109375" style="3" customWidth="1"/>
    <col min="5" max="5" width="17.44140625" style="3" customWidth="1"/>
    <col min="6" max="6" width="17" style="3" customWidth="1"/>
    <col min="7" max="7" width="16.109375" style="329" customWidth="1"/>
    <col min="8" max="16384" width="10.6640625" style="3"/>
  </cols>
  <sheetData>
    <row r="1" spans="2:6" ht="30.75" customHeight="1">
      <c r="B1" s="1360" t="s">
        <v>902</v>
      </c>
      <c r="C1" s="1361"/>
      <c r="D1" s="1361"/>
      <c r="E1" s="1361"/>
      <c r="F1" s="1361"/>
    </row>
    <row r="2" spans="2:6" ht="18" customHeight="1">
      <c r="B2" s="1167" t="s">
        <v>76</v>
      </c>
      <c r="C2" s="1168"/>
      <c r="D2" s="1168"/>
      <c r="E2" s="1168"/>
      <c r="F2" s="1169"/>
    </row>
    <row r="3" spans="2:6" ht="15" customHeight="1">
      <c r="B3" s="51" t="s">
        <v>553</v>
      </c>
      <c r="C3" s="45"/>
      <c r="D3" s="1069" t="s">
        <v>1057</v>
      </c>
      <c r="E3" s="51" t="s">
        <v>44</v>
      </c>
      <c r="F3" s="70" t="s">
        <v>45</v>
      </c>
    </row>
    <row r="4" spans="2:6" ht="15" customHeight="1">
      <c r="B4" s="25" t="s">
        <v>560</v>
      </c>
      <c r="C4" s="1"/>
      <c r="D4" s="1070" t="s">
        <v>605</v>
      </c>
      <c r="E4" s="25" t="s">
        <v>605</v>
      </c>
      <c r="F4" s="25" t="s">
        <v>605</v>
      </c>
    </row>
    <row r="5" spans="2:6" ht="15" customHeight="1">
      <c r="B5" s="27"/>
      <c r="C5" s="5"/>
      <c r="D5" s="1083" t="s">
        <v>1080</v>
      </c>
      <c r="E5" s="1084" t="s">
        <v>1073</v>
      </c>
      <c r="F5" s="1084" t="s">
        <v>1060</v>
      </c>
    </row>
    <row r="6" spans="2:6" ht="15" customHeight="1">
      <c r="B6" s="51" t="s">
        <v>556</v>
      </c>
      <c r="C6" s="284" t="s">
        <v>643</v>
      </c>
      <c r="D6" s="364"/>
      <c r="E6" s="364"/>
      <c r="F6" s="364"/>
    </row>
    <row r="7" spans="2:6" ht="15" customHeight="1">
      <c r="B7" s="25">
        <v>5001</v>
      </c>
      <c r="C7" s="4" t="s">
        <v>644</v>
      </c>
      <c r="D7" s="7">
        <f>+'18'!D8</f>
        <v>0</v>
      </c>
      <c r="E7" s="164"/>
      <c r="F7" s="164"/>
    </row>
    <row r="8" spans="2:6" ht="15" customHeight="1">
      <c r="B8" s="25">
        <v>5002</v>
      </c>
      <c r="C8" s="6" t="s">
        <v>773</v>
      </c>
      <c r="D8" s="7">
        <f>+'18'!D9</f>
        <v>0</v>
      </c>
      <c r="E8" s="7"/>
      <c r="F8" s="7"/>
    </row>
    <row r="9" spans="2:6" ht="15" customHeight="1">
      <c r="B9" s="25">
        <v>5003</v>
      </c>
      <c r="C9" s="6" t="s">
        <v>645</v>
      </c>
      <c r="D9" s="7">
        <f>+'18'!D10</f>
        <v>0</v>
      </c>
      <c r="E9" s="7"/>
      <c r="F9" s="7"/>
    </row>
    <row r="10" spans="2:6" ht="15" customHeight="1">
      <c r="B10" s="25">
        <v>5040</v>
      </c>
      <c r="C10" s="6" t="s">
        <v>646</v>
      </c>
      <c r="D10" s="7">
        <f>+'18'!D11</f>
        <v>0</v>
      </c>
      <c r="E10" s="7"/>
      <c r="F10" s="7"/>
    </row>
    <row r="11" spans="2:6" ht="15" customHeight="1">
      <c r="B11" s="25">
        <v>5060</v>
      </c>
      <c r="C11" s="6" t="s">
        <v>647</v>
      </c>
      <c r="D11" s="7">
        <f>+'18'!D12</f>
        <v>0</v>
      </c>
      <c r="E11" s="7"/>
      <c r="F11" s="7"/>
    </row>
    <row r="12" spans="2:6" ht="15" customHeight="1">
      <c r="B12" s="25"/>
      <c r="C12" s="29" t="s">
        <v>774</v>
      </c>
      <c r="D12" s="7">
        <f>+'18'!D13</f>
        <v>0</v>
      </c>
      <c r="E12" s="32"/>
      <c r="F12" s="32"/>
    </row>
    <row r="13" spans="2:6" ht="39.75" customHeight="1">
      <c r="B13" s="25"/>
      <c r="C13" s="511" t="s">
        <v>775</v>
      </c>
      <c r="D13" s="7">
        <f>+'18'!D14</f>
        <v>0</v>
      </c>
      <c r="E13" s="7">
        <v>0</v>
      </c>
      <c r="F13" s="7">
        <v>0</v>
      </c>
    </row>
    <row r="14" spans="2:6" ht="15" customHeight="1">
      <c r="B14" s="25">
        <v>5000</v>
      </c>
      <c r="C14" s="14" t="s">
        <v>776</v>
      </c>
      <c r="D14" s="289">
        <f>SUM(D7:D13)</f>
        <v>0</v>
      </c>
      <c r="E14" s="289">
        <f>SUM(E7:E13)</f>
        <v>0</v>
      </c>
      <c r="F14" s="289">
        <f>SUM(F7:F13)</f>
        <v>0</v>
      </c>
    </row>
    <row r="15" spans="2:6" ht="15" customHeight="1">
      <c r="B15" s="25"/>
      <c r="C15" s="284" t="s">
        <v>39</v>
      </c>
      <c r="D15" s="390"/>
      <c r="E15" s="390"/>
      <c r="F15" s="390"/>
    </row>
    <row r="16" spans="2:6" ht="15" customHeight="1">
      <c r="B16" s="25"/>
      <c r="C16" s="783" t="s">
        <v>913</v>
      </c>
      <c r="D16" s="7">
        <f>+'18'!D17</f>
        <v>0</v>
      </c>
      <c r="E16" s="91"/>
      <c r="F16" s="91"/>
    </row>
    <row r="17" spans="1:9" ht="15" customHeight="1">
      <c r="B17" s="25"/>
      <c r="C17" s="313" t="s">
        <v>1017</v>
      </c>
      <c r="D17" s="53">
        <f>'20'!F23</f>
        <v>0</v>
      </c>
      <c r="E17" s="303"/>
      <c r="F17" s="303"/>
    </row>
    <row r="18" spans="1:9" ht="15" customHeight="1">
      <c r="B18" s="25">
        <v>5264</v>
      </c>
      <c r="C18" s="15" t="s">
        <v>834</v>
      </c>
      <c r="D18" s="7">
        <f>+'18'!D19</f>
        <v>0</v>
      </c>
      <c r="E18" s="303"/>
      <c r="F18" s="303"/>
      <c r="G18" s="764" t="s">
        <v>884</v>
      </c>
    </row>
    <row r="19" spans="1:9" ht="15" customHeight="1">
      <c r="B19" s="25"/>
      <c r="C19" s="287" t="s">
        <v>37</v>
      </c>
      <c r="D19" s="164">
        <f>SUM(D16:D18)</f>
        <v>0</v>
      </c>
      <c r="E19" s="163">
        <f>SUM(E16:E18)</f>
        <v>0</v>
      </c>
      <c r="F19" s="163">
        <f>SUM(F16:F18)</f>
        <v>0</v>
      </c>
    </row>
    <row r="20" spans="1:9" ht="15" customHeight="1">
      <c r="B20" s="25"/>
      <c r="C20" s="284" t="s">
        <v>787</v>
      </c>
      <c r="D20" s="270"/>
      <c r="E20" s="270"/>
      <c r="F20" s="270"/>
    </row>
    <row r="21" spans="1:9" ht="15" customHeight="1">
      <c r="B21" s="25">
        <v>5081</v>
      </c>
      <c r="C21" s="6" t="s">
        <v>885</v>
      </c>
      <c r="D21" s="7">
        <f>'18'!D22</f>
        <v>0</v>
      </c>
      <c r="E21" s="31"/>
      <c r="F21" s="31"/>
    </row>
    <row r="22" spans="1:9" ht="15" customHeight="1">
      <c r="A22" s="766"/>
      <c r="B22" s="25">
        <v>5081</v>
      </c>
      <c r="C22" s="6" t="s">
        <v>568</v>
      </c>
      <c r="D22" s="53"/>
      <c r="E22" s="55"/>
      <c r="F22" s="53"/>
      <c r="H22" s="235"/>
      <c r="I22" s="235"/>
    </row>
    <row r="23" spans="1:9" ht="15" customHeight="1">
      <c r="A23" s="766"/>
      <c r="B23" s="25"/>
      <c r="C23" s="344" t="s">
        <v>900</v>
      </c>
      <c r="D23" s="53">
        <f>'20'!E29</f>
        <v>0</v>
      </c>
      <c r="E23" s="55"/>
      <c r="F23" s="55"/>
      <c r="H23" s="235"/>
      <c r="I23" s="235"/>
    </row>
    <row r="24" spans="1:9" ht="15" customHeight="1">
      <c r="A24" s="766"/>
      <c r="B24" s="25"/>
      <c r="C24" s="344" t="s">
        <v>1019</v>
      </c>
      <c r="D24" s="53">
        <f>'20'!E35</f>
        <v>0</v>
      </c>
      <c r="E24" s="55"/>
      <c r="F24" s="55"/>
      <c r="H24" s="235"/>
      <c r="I24" s="235"/>
    </row>
    <row r="25" spans="1:9" ht="15" customHeight="1">
      <c r="B25" s="25">
        <v>5082</v>
      </c>
      <c r="C25" s="29" t="s">
        <v>777</v>
      </c>
      <c r="D25" s="7">
        <f>'18'!D25</f>
        <v>0</v>
      </c>
      <c r="E25" s="7"/>
      <c r="F25" s="7"/>
      <c r="G25" s="409"/>
    </row>
    <row r="26" spans="1:9" ht="15" customHeight="1">
      <c r="B26" s="25">
        <v>5082</v>
      </c>
      <c r="C26" s="6" t="s">
        <v>779</v>
      </c>
      <c r="D26" s="7">
        <f>'18'!D26</f>
        <v>0</v>
      </c>
      <c r="E26" s="7"/>
      <c r="F26" s="7"/>
      <c r="G26" s="409"/>
    </row>
    <row r="27" spans="1:9" ht="15" customHeight="1">
      <c r="B27" s="25">
        <v>5083</v>
      </c>
      <c r="C27" s="6" t="s">
        <v>778</v>
      </c>
      <c r="D27" s="7">
        <f>'18'!D27</f>
        <v>0</v>
      </c>
      <c r="E27" s="7"/>
      <c r="F27" s="7"/>
      <c r="G27" s="409"/>
    </row>
    <row r="28" spans="1:9" ht="15" customHeight="1">
      <c r="B28" s="25">
        <v>5083</v>
      </c>
      <c r="C28" s="29" t="s">
        <v>287</v>
      </c>
      <c r="D28" s="7">
        <f>'18'!D28</f>
        <v>0</v>
      </c>
      <c r="E28" s="7"/>
      <c r="F28" s="7"/>
      <c r="G28" s="409"/>
    </row>
    <row r="29" spans="1:9" ht="15" customHeight="1">
      <c r="B29" s="25">
        <v>5105</v>
      </c>
      <c r="C29" s="62" t="s">
        <v>780</v>
      </c>
      <c r="D29" s="7">
        <f>'18'!D29</f>
        <v>0</v>
      </c>
      <c r="E29" s="7">
        <v>0</v>
      </c>
      <c r="F29" s="7">
        <v>0</v>
      </c>
      <c r="G29" s="409"/>
    </row>
    <row r="30" spans="1:9" ht="15" customHeight="1">
      <c r="B30" s="25">
        <v>5100</v>
      </c>
      <c r="C30" s="85" t="s">
        <v>145</v>
      </c>
      <c r="D30" s="286">
        <f>SUM(D21:D29)</f>
        <v>0</v>
      </c>
      <c r="E30" s="286">
        <f>SUM(E21:E29)</f>
        <v>0</v>
      </c>
      <c r="F30" s="286">
        <f>SUM(F21:F29)</f>
        <v>0</v>
      </c>
    </row>
    <row r="31" spans="1:9" ht="15" customHeight="1">
      <c r="B31" s="25"/>
      <c r="C31" s="284" t="s">
        <v>684</v>
      </c>
      <c r="D31" s="364"/>
      <c r="E31" s="364"/>
      <c r="F31" s="364"/>
    </row>
    <row r="32" spans="1:9" ht="15" customHeight="1">
      <c r="B32" s="25">
        <v>5230</v>
      </c>
      <c r="C32" s="6" t="s">
        <v>648</v>
      </c>
      <c r="D32" s="31">
        <f>'18'!D32</f>
        <v>0</v>
      </c>
      <c r="E32" s="31"/>
      <c r="F32" s="31"/>
    </row>
    <row r="33" spans="2:7" ht="15" customHeight="1">
      <c r="B33" s="25">
        <v>5240</v>
      </c>
      <c r="C33" s="6" t="s">
        <v>781</v>
      </c>
      <c r="D33" s="31">
        <f>'18'!D33</f>
        <v>0</v>
      </c>
      <c r="E33" s="7"/>
      <c r="F33" s="7"/>
    </row>
    <row r="34" spans="2:7" ht="15" customHeight="1">
      <c r="B34" s="25">
        <v>5240</v>
      </c>
      <c r="C34" s="6" t="s">
        <v>536</v>
      </c>
      <c r="D34" s="31">
        <f>'18'!D34</f>
        <v>0</v>
      </c>
      <c r="E34" s="7"/>
      <c r="F34" s="7"/>
    </row>
    <row r="35" spans="2:7" ht="15" customHeight="1">
      <c r="B35" s="25">
        <v>5250</v>
      </c>
      <c r="C35" s="6" t="s">
        <v>649</v>
      </c>
      <c r="D35" s="31">
        <f>'18'!D35</f>
        <v>0</v>
      </c>
      <c r="E35" s="7"/>
      <c r="F35" s="7"/>
    </row>
    <row r="36" spans="2:7" ht="15" customHeight="1">
      <c r="B36" s="25">
        <v>5260</v>
      </c>
      <c r="C36" s="29" t="s">
        <v>782</v>
      </c>
      <c r="D36" s="31">
        <f>'18'!D36</f>
        <v>0</v>
      </c>
      <c r="E36" s="7"/>
      <c r="F36" s="7"/>
    </row>
    <row r="37" spans="2:7" ht="15" customHeight="1">
      <c r="B37" s="25">
        <v>5270</v>
      </c>
      <c r="C37" s="29" t="s">
        <v>783</v>
      </c>
      <c r="D37" s="31">
        <f>'18'!D37</f>
        <v>0</v>
      </c>
      <c r="E37" s="7"/>
      <c r="F37" s="7"/>
    </row>
    <row r="38" spans="2:7" ht="15" customHeight="1">
      <c r="B38" s="25">
        <v>5270</v>
      </c>
      <c r="C38" s="15" t="s">
        <v>784</v>
      </c>
      <c r="D38" s="31">
        <f>'18'!D38</f>
        <v>0</v>
      </c>
      <c r="E38" s="7"/>
      <c r="F38" s="7"/>
    </row>
    <row r="39" spans="2:7" ht="15" customHeight="1">
      <c r="B39" s="25">
        <v>5200</v>
      </c>
      <c r="C39" s="14" t="s">
        <v>785</v>
      </c>
      <c r="D39" s="297">
        <f>SUM(D32:D38)</f>
        <v>0</v>
      </c>
      <c r="E39" s="297">
        <f>SUM(E32:E38)</f>
        <v>0</v>
      </c>
      <c r="F39" s="289">
        <f>SUM(F32:F38)</f>
        <v>0</v>
      </c>
    </row>
    <row r="40" spans="2:7" ht="15" customHeight="1">
      <c r="B40" s="25"/>
      <c r="C40" s="242" t="s">
        <v>687</v>
      </c>
      <c r="D40" s="270"/>
      <c r="E40" s="270"/>
      <c r="F40" s="270"/>
    </row>
    <row r="41" spans="2:7" ht="15" customHeight="1">
      <c r="B41" s="25">
        <v>5300</v>
      </c>
      <c r="C41" s="6" t="s">
        <v>650</v>
      </c>
      <c r="D41" s="31">
        <f>+'18'!D41</f>
        <v>0</v>
      </c>
      <c r="E41" s="31"/>
      <c r="F41" s="31"/>
    </row>
    <row r="42" spans="2:7" ht="15" customHeight="1">
      <c r="B42" s="25"/>
      <c r="C42" s="362"/>
      <c r="D42" s="363"/>
      <c r="E42" s="363"/>
      <c r="F42" s="348"/>
    </row>
    <row r="43" spans="2:7" ht="15" customHeight="1">
      <c r="B43" s="25"/>
      <c r="C43" s="299" t="s">
        <v>48</v>
      </c>
      <c r="D43" s="297">
        <f>+D14+D19+D30+D39+D41</f>
        <v>0</v>
      </c>
      <c r="E43" s="297">
        <f>+E14+E19+E30+E39+E41</f>
        <v>0</v>
      </c>
      <c r="F43" s="289">
        <f>+F14+F19+F30+F39+F41</f>
        <v>0</v>
      </c>
    </row>
    <row r="44" spans="2:7" ht="15" customHeight="1">
      <c r="B44" s="25"/>
      <c r="D44" s="361"/>
      <c r="E44" s="361"/>
      <c r="F44" s="361"/>
    </row>
    <row r="45" spans="2:7" ht="15" customHeight="1">
      <c r="B45" s="25">
        <v>5280</v>
      </c>
      <c r="C45" s="29" t="s">
        <v>863</v>
      </c>
      <c r="D45" s="53">
        <f>'18'!D45</f>
        <v>0</v>
      </c>
      <c r="E45" s="7"/>
      <c r="F45" s="7"/>
    </row>
    <row r="46" spans="2:7" ht="15" customHeight="1">
      <c r="B46" s="27">
        <v>5000</v>
      </c>
      <c r="C46" s="24" t="s">
        <v>49</v>
      </c>
      <c r="D46" s="297">
        <f>+D43+D45</f>
        <v>0</v>
      </c>
      <c r="E46" s="297">
        <f>+E43+E45</f>
        <v>0</v>
      </c>
      <c r="F46" s="289">
        <f>+F43+F45</f>
        <v>0</v>
      </c>
    </row>
    <row r="47" spans="2:7" ht="40.5" customHeight="1">
      <c r="B47" s="14"/>
      <c r="C47" s="1277" t="s">
        <v>1020</v>
      </c>
      <c r="D47" s="1278"/>
      <c r="E47" s="1278"/>
      <c r="F47" s="1279"/>
      <c r="G47" s="328"/>
    </row>
  </sheetData>
  <mergeCells count="3">
    <mergeCell ref="B2:F2"/>
    <mergeCell ref="C47:F47"/>
    <mergeCell ref="B1:F1"/>
  </mergeCells>
  <phoneticPr fontId="0" type="noConversion"/>
  <printOptions horizontalCentered="1"/>
  <pageMargins left="0.5" right="0.5" top="1.19" bottom="0.5" header="0.5" footer="0.25"/>
  <pageSetup scale="87" orientation="portrait" r:id="rId1"/>
  <headerFooter alignWithMargins="0">
    <oddHeader>&amp;L&amp;12Annual Report of  &amp;UYour Telephone Company Name&amp;R&amp;12Year Ending &amp;UDecember 31, 2024</oddHeader>
    <oddFooter>&amp;C&amp;12&amp;A</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G120"/>
  <sheetViews>
    <sheetView showGridLines="0" zoomScaleNormal="100" workbookViewId="0">
      <pane xSplit="1" ySplit="5" topLeftCell="B6" activePane="bottomRight" state="frozen"/>
      <selection pane="topRight" activeCell="B1" sqref="B1"/>
      <selection pane="bottomLeft" activeCell="A6" sqref="A6"/>
      <selection pane="bottomRight" activeCell="D16" sqref="D16"/>
    </sheetView>
  </sheetViews>
  <sheetFormatPr defaultColWidth="9.109375" defaultRowHeight="13.2"/>
  <cols>
    <col min="1" max="1" width="4.6640625" style="329" customWidth="1"/>
    <col min="2" max="2" width="7.33203125" style="3" customWidth="1"/>
    <col min="3" max="3" width="52.6640625" style="3" customWidth="1"/>
    <col min="4" max="4" width="39" style="3" customWidth="1"/>
    <col min="5" max="5" width="25.88671875" style="3" customWidth="1"/>
    <col min="6" max="6" width="17.44140625" style="3" customWidth="1"/>
    <col min="7" max="7" width="11.6640625" style="329" customWidth="1"/>
    <col min="8" max="16384" width="9.109375" style="3"/>
  </cols>
  <sheetData>
    <row r="1" spans="2:7" ht="16.649999999999999" customHeight="1">
      <c r="B1" s="1167" t="s">
        <v>61</v>
      </c>
      <c r="C1" s="1168"/>
      <c r="D1" s="1168"/>
      <c r="E1" s="1168"/>
      <c r="F1" s="1169"/>
    </row>
    <row r="2" spans="2:7" ht="54.75" customHeight="1">
      <c r="B2" s="47"/>
      <c r="C2" s="1300" t="s">
        <v>60</v>
      </c>
      <c r="D2" s="1287"/>
      <c r="E2" s="1287"/>
      <c r="F2" s="1288"/>
    </row>
    <row r="3" spans="2:7" ht="13.5" customHeight="1">
      <c r="B3" s="20"/>
      <c r="D3" s="25" t="s">
        <v>835</v>
      </c>
      <c r="E3" s="83" t="s">
        <v>290</v>
      </c>
      <c r="F3" s="82" t="s">
        <v>56</v>
      </c>
    </row>
    <row r="4" spans="2:7" ht="13.5" customHeight="1">
      <c r="B4" s="25" t="s">
        <v>596</v>
      </c>
      <c r="C4" s="380" t="s">
        <v>55</v>
      </c>
      <c r="D4" s="25" t="s">
        <v>289</v>
      </c>
      <c r="E4" s="83" t="s">
        <v>836</v>
      </c>
      <c r="F4" s="83" t="s">
        <v>288</v>
      </c>
    </row>
    <row r="5" spans="2:7" ht="13.5" customHeight="1">
      <c r="B5" s="19" t="s">
        <v>50</v>
      </c>
      <c r="C5" s="81" t="s">
        <v>739</v>
      </c>
      <c r="D5" s="27" t="s">
        <v>740</v>
      </c>
      <c r="E5" s="154" t="s">
        <v>85</v>
      </c>
      <c r="F5" s="154" t="s">
        <v>751</v>
      </c>
    </row>
    <row r="6" spans="2:7" ht="13.5" customHeight="1">
      <c r="B6" s="47"/>
      <c r="C6" s="787" t="s">
        <v>1038</v>
      </c>
      <c r="D6" s="410"/>
      <c r="E6" s="411"/>
      <c r="F6" s="412"/>
    </row>
    <row r="7" spans="2:7" ht="13.5" customHeight="1">
      <c r="B7" s="25">
        <v>1</v>
      </c>
      <c r="C7" s="62" t="s">
        <v>51</v>
      </c>
      <c r="D7" s="153"/>
      <c r="E7" s="168"/>
      <c r="F7" s="791"/>
    </row>
    <row r="8" spans="2:7" ht="13.5" customHeight="1">
      <c r="B8" s="25">
        <f>B7+1</f>
        <v>2</v>
      </c>
      <c r="C8" s="62" t="s">
        <v>52</v>
      </c>
      <c r="D8" s="153"/>
      <c r="E8" s="13"/>
      <c r="F8" s="13"/>
    </row>
    <row r="9" spans="2:7" ht="13.5" customHeight="1">
      <c r="B9" s="25">
        <f t="shared" ref="B9:B35" si="0">B8+1</f>
        <v>3</v>
      </c>
      <c r="C9" s="62" t="s">
        <v>53</v>
      </c>
      <c r="D9" s="153"/>
      <c r="E9" s="13"/>
      <c r="F9" s="13"/>
    </row>
    <row r="10" spans="2:7" ht="13.5" customHeight="1">
      <c r="B10" s="25">
        <f t="shared" si="0"/>
        <v>4</v>
      </c>
      <c r="C10" s="62" t="s">
        <v>54</v>
      </c>
      <c r="D10" s="153"/>
      <c r="E10" s="55"/>
      <c r="F10" s="13"/>
      <c r="G10" s="823"/>
    </row>
    <row r="11" spans="2:7" ht="13.5" customHeight="1">
      <c r="B11" s="25">
        <f t="shared" si="0"/>
        <v>5</v>
      </c>
      <c r="C11" s="512" t="s">
        <v>57</v>
      </c>
      <c r="D11" s="413"/>
      <c r="E11" s="163">
        <f>SUM(E7:E10)</f>
        <v>0</v>
      </c>
      <c r="F11" s="163">
        <f>SUM(F7:F10)</f>
        <v>0</v>
      </c>
    </row>
    <row r="12" spans="2:7" ht="13.5" customHeight="1">
      <c r="B12" s="25">
        <f t="shared" si="0"/>
        <v>6</v>
      </c>
      <c r="C12" s="788" t="s">
        <v>903</v>
      </c>
      <c r="D12" s="414"/>
      <c r="E12" s="415"/>
      <c r="F12" s="361"/>
    </row>
    <row r="13" spans="2:7" ht="13.5" customHeight="1">
      <c r="B13" s="25">
        <f t="shared" si="0"/>
        <v>7</v>
      </c>
      <c r="C13" s="137" t="s">
        <v>51</v>
      </c>
      <c r="D13" s="20"/>
      <c r="E13" s="273">
        <v>0</v>
      </c>
      <c r="F13" s="273"/>
    </row>
    <row r="14" spans="2:7" ht="13.5" customHeight="1">
      <c r="B14" s="25">
        <f t="shared" si="0"/>
        <v>8</v>
      </c>
      <c r="C14" s="137" t="s">
        <v>52</v>
      </c>
      <c r="D14" s="20"/>
      <c r="E14" s="56"/>
      <c r="F14" s="56"/>
    </row>
    <row r="15" spans="2:7" ht="13.5" customHeight="1">
      <c r="B15" s="25">
        <f t="shared" si="0"/>
        <v>9</v>
      </c>
      <c r="C15" s="137" t="s">
        <v>53</v>
      </c>
      <c r="D15" s="20"/>
      <c r="E15" s="56"/>
      <c r="F15" s="56"/>
    </row>
    <row r="16" spans="2:7" ht="13.5" customHeight="1">
      <c r="B16" s="25">
        <f t="shared" si="0"/>
        <v>10</v>
      </c>
      <c r="C16" s="137" t="s">
        <v>54</v>
      </c>
      <c r="D16" s="30"/>
      <c r="E16" s="56"/>
      <c r="F16" s="12"/>
    </row>
    <row r="17" spans="2:7" ht="13.5" customHeight="1">
      <c r="B17" s="25">
        <f t="shared" si="0"/>
        <v>11</v>
      </c>
      <c r="C17" s="512" t="s">
        <v>58</v>
      </c>
      <c r="D17" s="416"/>
      <c r="E17" s="163">
        <f>SUM(E13:E16)</f>
        <v>0</v>
      </c>
      <c r="F17" s="163">
        <f>SUM(F13:F16)</f>
        <v>0</v>
      </c>
    </row>
    <row r="18" spans="2:7" ht="13.5" customHeight="1">
      <c r="B18" s="25">
        <f t="shared" si="0"/>
        <v>12</v>
      </c>
      <c r="C18" s="784" t="s">
        <v>1022</v>
      </c>
      <c r="D18" s="410"/>
      <c r="E18" s="411"/>
      <c r="F18" s="412"/>
    </row>
    <row r="19" spans="2:7" ht="13.5" customHeight="1">
      <c r="B19" s="25">
        <f t="shared" si="0"/>
        <v>13</v>
      </c>
      <c r="C19" s="62" t="s">
        <v>51</v>
      </c>
      <c r="D19" s="153"/>
      <c r="E19" s="168"/>
      <c r="F19" s="791"/>
    </row>
    <row r="20" spans="2:7" ht="13.5" customHeight="1">
      <c r="B20" s="25">
        <f t="shared" si="0"/>
        <v>14</v>
      </c>
      <c r="C20" s="62" t="s">
        <v>52</v>
      </c>
      <c r="D20" s="153"/>
      <c r="E20" s="13"/>
      <c r="F20" s="13"/>
    </row>
    <row r="21" spans="2:7" ht="13.5" customHeight="1">
      <c r="B21" s="25">
        <f t="shared" si="0"/>
        <v>15</v>
      </c>
      <c r="C21" s="62" t="s">
        <v>53</v>
      </c>
      <c r="D21" s="153"/>
      <c r="E21" s="13"/>
      <c r="F21" s="13"/>
    </row>
    <row r="22" spans="2:7" ht="13.5" customHeight="1">
      <c r="B22" s="25">
        <f t="shared" si="0"/>
        <v>16</v>
      </c>
      <c r="C22" s="62" t="s">
        <v>54</v>
      </c>
      <c r="D22" s="153"/>
      <c r="E22" s="55"/>
      <c r="F22" s="13"/>
      <c r="G22" s="823"/>
    </row>
    <row r="23" spans="2:7" ht="13.5" customHeight="1">
      <c r="B23" s="25">
        <f t="shared" si="0"/>
        <v>17</v>
      </c>
      <c r="C23" s="512" t="s">
        <v>1021</v>
      </c>
      <c r="D23" s="413"/>
      <c r="E23" s="163">
        <f>SUM(E19:E22)</f>
        <v>0</v>
      </c>
      <c r="F23" s="163">
        <f>SUM(F19:F22)</f>
        <v>0</v>
      </c>
    </row>
    <row r="24" spans="2:7" ht="13.5" customHeight="1">
      <c r="B24" s="25">
        <f t="shared" si="0"/>
        <v>18</v>
      </c>
      <c r="C24" s="512" t="s">
        <v>914</v>
      </c>
      <c r="D24" s="417"/>
      <c r="E24" s="383"/>
      <c r="F24" s="377"/>
    </row>
    <row r="25" spans="2:7" ht="13.5" customHeight="1">
      <c r="B25" s="25">
        <f t="shared" si="0"/>
        <v>19</v>
      </c>
      <c r="C25" s="137" t="s">
        <v>51</v>
      </c>
      <c r="D25" s="824"/>
      <c r="E25" s="789"/>
      <c r="F25" s="56"/>
    </row>
    <row r="26" spans="2:7" ht="13.5" customHeight="1">
      <c r="B26" s="25">
        <f t="shared" si="0"/>
        <v>20</v>
      </c>
      <c r="C26" s="137" t="s">
        <v>52</v>
      </c>
      <c r="D26" s="824"/>
      <c r="E26" s="792"/>
      <c r="F26" s="56"/>
    </row>
    <row r="27" spans="2:7" ht="13.5" customHeight="1">
      <c r="B27" s="25">
        <f t="shared" si="0"/>
        <v>21</v>
      </c>
      <c r="C27" s="137" t="s">
        <v>53</v>
      </c>
      <c r="D27" s="824"/>
      <c r="E27" s="792"/>
      <c r="F27" s="56"/>
    </row>
    <row r="28" spans="2:7" ht="13.5" customHeight="1">
      <c r="B28" s="25">
        <f t="shared" si="0"/>
        <v>22</v>
      </c>
      <c r="C28" s="137" t="s">
        <v>54</v>
      </c>
      <c r="D28" s="824"/>
      <c r="E28" s="792"/>
      <c r="F28" s="56"/>
    </row>
    <row r="29" spans="2:7" ht="13.5" customHeight="1">
      <c r="B29" s="25">
        <f t="shared" si="0"/>
        <v>23</v>
      </c>
      <c r="C29" s="512" t="s">
        <v>894</v>
      </c>
      <c r="D29" s="415"/>
      <c r="E29" s="790">
        <f>SUM(E25:E28)</f>
        <v>0</v>
      </c>
      <c r="F29" s="304">
        <f>SUM(F25:F28)</f>
        <v>0</v>
      </c>
    </row>
    <row r="30" spans="2:7" ht="13.5" customHeight="1">
      <c r="B30" s="25">
        <f t="shared" si="0"/>
        <v>24</v>
      </c>
      <c r="C30" s="788" t="s">
        <v>1018</v>
      </c>
      <c r="D30" s="415"/>
      <c r="E30" s="415"/>
      <c r="F30" s="361"/>
    </row>
    <row r="31" spans="2:7" ht="13.5" customHeight="1">
      <c r="B31" s="25">
        <f t="shared" si="0"/>
        <v>25</v>
      </c>
      <c r="C31" s="137" t="s">
        <v>51</v>
      </c>
      <c r="D31" s="136"/>
      <c r="E31" s="789"/>
      <c r="F31" s="273"/>
    </row>
    <row r="32" spans="2:7" ht="13.5" customHeight="1">
      <c r="B32" s="25">
        <f t="shared" si="0"/>
        <v>26</v>
      </c>
      <c r="C32" s="137" t="s">
        <v>52</v>
      </c>
      <c r="D32" s="136"/>
      <c r="E32" s="792"/>
      <c r="F32" s="56"/>
    </row>
    <row r="33" spans="2:7" ht="13.5" customHeight="1">
      <c r="B33" s="25">
        <f t="shared" si="0"/>
        <v>27</v>
      </c>
      <c r="C33" s="137" t="s">
        <v>53</v>
      </c>
      <c r="D33" s="136"/>
      <c r="E33" s="792"/>
      <c r="F33" s="56"/>
    </row>
    <row r="34" spans="2:7" ht="13.5" customHeight="1">
      <c r="B34" s="25">
        <f t="shared" si="0"/>
        <v>28</v>
      </c>
      <c r="C34" s="137" t="s">
        <v>54</v>
      </c>
      <c r="D34" s="136"/>
      <c r="E34" s="56"/>
      <c r="F34" s="56"/>
    </row>
    <row r="35" spans="2:7" ht="13.5" customHeight="1">
      <c r="B35" s="25">
        <f t="shared" si="0"/>
        <v>29</v>
      </c>
      <c r="C35" s="513" t="s">
        <v>1023</v>
      </c>
      <c r="D35" s="389"/>
      <c r="E35" s="305">
        <f>SUM(E31:E34)</f>
        <v>0</v>
      </c>
      <c r="F35" s="305">
        <f>SUM(F31:F34)</f>
        <v>0</v>
      </c>
    </row>
    <row r="36" spans="2:7" ht="13.5" customHeight="1">
      <c r="B36" s="25"/>
      <c r="C36" s="419"/>
      <c r="D36" s="418"/>
      <c r="E36" s="420"/>
      <c r="F36" s="421"/>
    </row>
    <row r="37" spans="2:7" ht="13.5" customHeight="1">
      <c r="B37" s="25">
        <f>B35+1</f>
        <v>30</v>
      </c>
      <c r="C37" s="422" t="s">
        <v>59</v>
      </c>
      <c r="D37" s="18"/>
      <c r="E37" s="18"/>
      <c r="F37" s="104">
        <f>F11+F17+F23+F29+F35</f>
        <v>0</v>
      </c>
    </row>
    <row r="38" spans="2:7" ht="43.5" customHeight="1">
      <c r="B38" s="14"/>
      <c r="C38" s="1256" t="s">
        <v>95</v>
      </c>
      <c r="D38" s="1362"/>
      <c r="E38" s="1362"/>
      <c r="F38" s="1363"/>
      <c r="G38" s="328"/>
    </row>
    <row r="39" spans="2:7" ht="13.5" customHeight="1"/>
    <row r="40" spans="2:7" ht="13.5" customHeight="1"/>
    <row r="41" spans="2:7" ht="13.5" customHeight="1"/>
    <row r="42" spans="2:7" ht="13.5" customHeight="1"/>
    <row r="43" spans="2:7" ht="13.5" customHeight="1"/>
    <row r="44" spans="2:7" ht="13.5" customHeight="1"/>
    <row r="45" spans="2:7" ht="13.5" customHeight="1"/>
    <row r="46" spans="2:7" ht="13.5" customHeight="1"/>
    <row r="47" spans="2:7" ht="13.5" customHeight="1"/>
    <row r="48" spans="2:7"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sheetData>
  <mergeCells count="3">
    <mergeCell ref="C2:F2"/>
    <mergeCell ref="B1:F1"/>
    <mergeCell ref="C38:F38"/>
  </mergeCells>
  <phoneticPr fontId="0" type="noConversion"/>
  <printOptions horizontalCentered="1"/>
  <pageMargins left="0.5" right="0.5" top="1.19" bottom="0.5" header="0.5" footer="0.25"/>
  <pageSetup scale="68" orientation="portrait" r:id="rId1"/>
  <headerFooter alignWithMargins="0">
    <oddHeader>&amp;L&amp;12Annual Report of  &amp;UYour Telephone Company Name&amp;R&amp;12Year Ending &amp;UDecember 31, 2024</oddHeader>
    <oddFooter>&amp;C&amp;12&amp;A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I21"/>
  <sheetViews>
    <sheetView showGridLines="0" zoomScaleNormal="100" workbookViewId="0">
      <selection activeCell="F10" sqref="F10"/>
    </sheetView>
  </sheetViews>
  <sheetFormatPr defaultColWidth="9.109375" defaultRowHeight="15" customHeight="1"/>
  <cols>
    <col min="1" max="1" width="11.6640625" style="329" customWidth="1"/>
    <col min="2" max="2" width="16.6640625" style="3" customWidth="1"/>
    <col min="3" max="6" width="16.44140625" style="3" customWidth="1"/>
    <col min="7" max="7" width="17.6640625" style="3" customWidth="1"/>
    <col min="8" max="8" width="16.44140625" style="3" customWidth="1"/>
    <col min="9" max="9" width="11.6640625" style="329" customWidth="1"/>
    <col min="10" max="16384" width="9.109375" style="3"/>
  </cols>
  <sheetData>
    <row r="1" spans="2:8" ht="13.5" customHeight="1">
      <c r="B1" s="506"/>
      <c r="C1" s="23"/>
      <c r="D1" s="23"/>
      <c r="E1" s="23"/>
      <c r="F1" s="23"/>
      <c r="G1" s="507"/>
      <c r="H1" s="23"/>
    </row>
    <row r="2" spans="2:8" ht="18.75" customHeight="1">
      <c r="B2" s="1265" t="s">
        <v>315</v>
      </c>
      <c r="C2" s="1368"/>
      <c r="D2" s="1368"/>
      <c r="E2" s="1368"/>
      <c r="F2" s="1368"/>
      <c r="G2" s="1368"/>
      <c r="H2" s="1369"/>
    </row>
    <row r="3" spans="2:8" ht="18.75" customHeight="1">
      <c r="B3" s="1294" t="s">
        <v>848</v>
      </c>
      <c r="C3" s="1370"/>
      <c r="D3" s="1370"/>
      <c r="E3" s="1370"/>
      <c r="F3" s="1370"/>
      <c r="G3" s="1370"/>
      <c r="H3" s="1371"/>
    </row>
    <row r="4" spans="2:8" ht="27.15" customHeight="1" thickBot="1">
      <c r="B4" s="1364" t="s">
        <v>849</v>
      </c>
      <c r="C4" s="1365"/>
      <c r="D4" s="1365"/>
      <c r="E4" s="1365"/>
      <c r="F4" s="1365"/>
      <c r="G4" s="1366"/>
      <c r="H4" s="1367"/>
    </row>
    <row r="5" spans="2:8" ht="15" customHeight="1">
      <c r="B5" s="423"/>
      <c r="C5" s="427"/>
      <c r="D5" s="428"/>
      <c r="E5" s="429" t="s">
        <v>292</v>
      </c>
      <c r="F5" s="430"/>
      <c r="G5" s="424" t="s">
        <v>309</v>
      </c>
      <c r="H5" s="8"/>
    </row>
    <row r="6" spans="2:8" ht="15" customHeight="1">
      <c r="B6" s="423"/>
      <c r="C6" s="431" t="s">
        <v>311</v>
      </c>
      <c r="D6" s="171"/>
      <c r="E6" s="172"/>
      <c r="F6" s="432"/>
      <c r="G6" s="424" t="s">
        <v>308</v>
      </c>
      <c r="H6" s="174" t="s">
        <v>311</v>
      </c>
    </row>
    <row r="7" spans="2:8" ht="15" customHeight="1">
      <c r="B7" s="423" t="s">
        <v>558</v>
      </c>
      <c r="C7" s="431" t="s">
        <v>63</v>
      </c>
      <c r="D7" s="171" t="s">
        <v>314</v>
      </c>
      <c r="E7" s="171" t="s">
        <v>293</v>
      </c>
      <c r="F7" s="432" t="s">
        <v>294</v>
      </c>
      <c r="G7" s="185" t="s">
        <v>310</v>
      </c>
      <c r="H7" s="183" t="s">
        <v>62</v>
      </c>
    </row>
    <row r="8" spans="2:8" ht="24" customHeight="1">
      <c r="B8" s="107" t="s">
        <v>136</v>
      </c>
      <c r="C8" s="433">
        <f>SUM(D8:F8)</f>
        <v>0</v>
      </c>
      <c r="D8" s="142"/>
      <c r="E8" s="142"/>
      <c r="F8" s="434"/>
      <c r="G8" s="425"/>
      <c r="H8" s="142">
        <f>C8+G8</f>
        <v>0</v>
      </c>
    </row>
    <row r="9" spans="2:8" ht="24" customHeight="1">
      <c r="B9" s="37" t="s">
        <v>137</v>
      </c>
      <c r="C9" s="433">
        <f t="shared" ref="C9:C19" si="0">SUM(D9:F9)</f>
        <v>0</v>
      </c>
      <c r="D9" s="143"/>
      <c r="E9" s="143"/>
      <c r="F9" s="435"/>
      <c r="G9" s="90"/>
      <c r="H9" s="142">
        <f>C9+G9</f>
        <v>0</v>
      </c>
    </row>
    <row r="10" spans="2:8" ht="24" customHeight="1">
      <c r="B10" s="37" t="s">
        <v>138</v>
      </c>
      <c r="C10" s="433">
        <f t="shared" si="0"/>
        <v>0</v>
      </c>
      <c r="D10" s="143"/>
      <c r="E10" s="143"/>
      <c r="F10" s="435"/>
      <c r="G10" s="90"/>
      <c r="H10" s="142">
        <f t="shared" ref="H10:H19" si="1">C10+G10</f>
        <v>0</v>
      </c>
    </row>
    <row r="11" spans="2:8" ht="24" customHeight="1">
      <c r="B11" s="37" t="s">
        <v>264</v>
      </c>
      <c r="C11" s="433">
        <f t="shared" si="0"/>
        <v>0</v>
      </c>
      <c r="D11" s="143"/>
      <c r="E11" s="143"/>
      <c r="F11" s="435"/>
      <c r="G11" s="90"/>
      <c r="H11" s="142">
        <f t="shared" si="1"/>
        <v>0</v>
      </c>
    </row>
    <row r="12" spans="2:8" ht="24" customHeight="1">
      <c r="B12" s="37" t="s">
        <v>265</v>
      </c>
      <c r="C12" s="433">
        <f t="shared" si="0"/>
        <v>0</v>
      </c>
      <c r="D12" s="143"/>
      <c r="E12" s="143"/>
      <c r="F12" s="435"/>
      <c r="G12" s="90"/>
      <c r="H12" s="142">
        <f t="shared" si="1"/>
        <v>0</v>
      </c>
    </row>
    <row r="13" spans="2:8" ht="24" customHeight="1">
      <c r="B13" s="37" t="s">
        <v>266</v>
      </c>
      <c r="C13" s="433">
        <f t="shared" si="0"/>
        <v>0</v>
      </c>
      <c r="D13" s="143"/>
      <c r="E13" s="143"/>
      <c r="F13" s="435"/>
      <c r="G13" s="90"/>
      <c r="H13" s="142">
        <f t="shared" si="1"/>
        <v>0</v>
      </c>
    </row>
    <row r="14" spans="2:8" ht="24" customHeight="1">
      <c r="B14" s="37" t="s">
        <v>267</v>
      </c>
      <c r="C14" s="433">
        <f t="shared" si="0"/>
        <v>0</v>
      </c>
      <c r="D14" s="143"/>
      <c r="E14" s="143"/>
      <c r="F14" s="435"/>
      <c r="G14" s="90"/>
      <c r="H14" s="142">
        <f t="shared" si="1"/>
        <v>0</v>
      </c>
    </row>
    <row r="15" spans="2:8" ht="24" customHeight="1">
      <c r="B15" s="37" t="s">
        <v>268</v>
      </c>
      <c r="C15" s="433">
        <f t="shared" si="0"/>
        <v>0</v>
      </c>
      <c r="D15" s="54"/>
      <c r="E15" s="54"/>
      <c r="F15" s="435"/>
      <c r="G15" s="104"/>
      <c r="H15" s="142">
        <f t="shared" si="1"/>
        <v>0</v>
      </c>
    </row>
    <row r="16" spans="2:8" ht="24" customHeight="1">
      <c r="B16" s="37" t="s">
        <v>269</v>
      </c>
      <c r="C16" s="433">
        <f t="shared" si="0"/>
        <v>0</v>
      </c>
      <c r="D16" s="54"/>
      <c r="E16" s="54"/>
      <c r="F16" s="435"/>
      <c r="G16" s="104"/>
      <c r="H16" s="142">
        <f t="shared" si="1"/>
        <v>0</v>
      </c>
    </row>
    <row r="17" spans="2:8" ht="24" customHeight="1">
      <c r="B17" s="37" t="s">
        <v>270</v>
      </c>
      <c r="C17" s="433">
        <f t="shared" si="0"/>
        <v>0</v>
      </c>
      <c r="D17" s="54"/>
      <c r="E17" s="54"/>
      <c r="F17" s="435"/>
      <c r="G17" s="104"/>
      <c r="H17" s="142">
        <f t="shared" si="1"/>
        <v>0</v>
      </c>
    </row>
    <row r="18" spans="2:8" ht="24" customHeight="1">
      <c r="B18" s="37" t="s">
        <v>271</v>
      </c>
      <c r="C18" s="433">
        <f t="shared" si="0"/>
        <v>0</v>
      </c>
      <c r="D18" s="54"/>
      <c r="E18" s="54"/>
      <c r="F18" s="435"/>
      <c r="G18" s="821"/>
      <c r="H18" s="142">
        <f t="shared" si="1"/>
        <v>0</v>
      </c>
    </row>
    <row r="19" spans="2:8" ht="24" customHeight="1">
      <c r="B19" s="37" t="s">
        <v>272</v>
      </c>
      <c r="C19" s="433">
        <f t="shared" si="0"/>
        <v>0</v>
      </c>
      <c r="D19" s="166"/>
      <c r="E19" s="166"/>
      <c r="F19" s="436"/>
      <c r="G19" s="10"/>
      <c r="H19" s="142">
        <f t="shared" si="1"/>
        <v>0</v>
      </c>
    </row>
    <row r="20" spans="2:8" ht="24" customHeight="1">
      <c r="B20" s="440"/>
      <c r="C20" s="441"/>
      <c r="D20" s="442"/>
      <c r="E20" s="442"/>
      <c r="F20" s="443"/>
      <c r="G20" s="369"/>
      <c r="H20" s="442"/>
    </row>
    <row r="21" spans="2:8" ht="24" customHeight="1" thickBot="1">
      <c r="B21" s="408" t="s">
        <v>587</v>
      </c>
      <c r="C21" s="437">
        <f t="shared" ref="C21:H21" si="2">SUM(C8:C19)</f>
        <v>0</v>
      </c>
      <c r="D21" s="438">
        <f t="shared" si="2"/>
        <v>0</v>
      </c>
      <c r="E21" s="438">
        <f t="shared" si="2"/>
        <v>0</v>
      </c>
      <c r="F21" s="439">
        <f t="shared" si="2"/>
        <v>0</v>
      </c>
      <c r="G21" s="426">
        <f t="shared" si="2"/>
        <v>0</v>
      </c>
      <c r="H21" s="144">
        <f t="shared" si="2"/>
        <v>0</v>
      </c>
    </row>
  </sheetData>
  <mergeCells count="3">
    <mergeCell ref="B4:H4"/>
    <mergeCell ref="B2:H2"/>
    <mergeCell ref="B3:H3"/>
  </mergeCells>
  <phoneticPr fontId="0" type="noConversion"/>
  <printOptions horizontalCentered="1"/>
  <pageMargins left="0.5" right="0.5" top="1.19" bottom="0.5" header="0.5" footer="0.25"/>
  <pageSetup scale="83" orientation="portrait" r:id="rId1"/>
  <headerFooter alignWithMargins="0">
    <oddHeader>&amp;L&amp;12Annual Report of  &amp;UYour Telephone Company Name&amp;R&amp;12Year Ending &amp;UDecember 31, 2024</oddHeader>
    <oddFooter>&amp;C&amp;12&amp;A</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H58"/>
  <sheetViews>
    <sheetView showGridLines="0"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ColWidth="9.109375" defaultRowHeight="13.2"/>
  <cols>
    <col min="1" max="1" width="6.88671875" style="329" customWidth="1"/>
    <col min="2" max="2" width="8.6640625" style="3" customWidth="1"/>
    <col min="3" max="3" width="52.6640625" style="3" customWidth="1"/>
    <col min="4" max="5" width="18.6640625" style="3" customWidth="1"/>
    <col min="6" max="6" width="3.6640625" style="329" customWidth="1"/>
    <col min="7" max="7" width="16.44140625" style="202" customWidth="1"/>
    <col min="8" max="8" width="18.6640625" style="202" customWidth="1"/>
    <col min="9" max="16384" width="9.109375" style="3"/>
  </cols>
  <sheetData>
    <row r="1" spans="2:8" ht="15.75" customHeight="1">
      <c r="B1" s="1167" t="s">
        <v>316</v>
      </c>
      <c r="C1" s="1168"/>
      <c r="D1" s="1168"/>
      <c r="E1" s="1169"/>
    </row>
    <row r="2" spans="2:8" ht="53.25" customHeight="1">
      <c r="B2" s="1256" t="s">
        <v>389</v>
      </c>
      <c r="C2" s="1287"/>
      <c r="D2" s="1287"/>
      <c r="E2" s="1288"/>
      <c r="F2" s="360"/>
    </row>
    <row r="3" spans="2:8" ht="13.5" customHeight="1">
      <c r="B3" s="25"/>
      <c r="D3" s="30" t="s">
        <v>64</v>
      </c>
      <c r="E3" s="26" t="s">
        <v>707</v>
      </c>
    </row>
    <row r="4" spans="2:8" ht="13.5" customHeight="1">
      <c r="B4" s="25" t="s">
        <v>553</v>
      </c>
      <c r="C4" s="242" t="s">
        <v>317</v>
      </c>
      <c r="D4" s="25" t="s">
        <v>146</v>
      </c>
      <c r="E4" s="26" t="s">
        <v>339</v>
      </c>
      <c r="G4" s="1357" t="s">
        <v>36</v>
      </c>
      <c r="H4" s="1358"/>
    </row>
    <row r="5" spans="2:8" ht="13.5" customHeight="1">
      <c r="B5" s="27" t="s">
        <v>560</v>
      </c>
      <c r="C5" s="5" t="s">
        <v>739</v>
      </c>
      <c r="D5" s="748" t="s">
        <v>740</v>
      </c>
      <c r="E5" s="748" t="s">
        <v>746</v>
      </c>
      <c r="G5" s="1359" t="s">
        <v>65</v>
      </c>
      <c r="H5" s="1292"/>
    </row>
    <row r="6" spans="2:8" ht="13.5" customHeight="1">
      <c r="B6" s="25"/>
      <c r="C6" s="293" t="s">
        <v>318</v>
      </c>
      <c r="D6" s="410"/>
      <c r="E6" s="410"/>
      <c r="G6" s="218" t="s">
        <v>41</v>
      </c>
      <c r="H6" s="218" t="s">
        <v>43</v>
      </c>
    </row>
    <row r="7" spans="2:8" ht="13.5" customHeight="1">
      <c r="B7" s="25"/>
      <c r="D7" s="446"/>
      <c r="E7" s="446"/>
      <c r="G7" s="302" t="s">
        <v>42</v>
      </c>
      <c r="H7" s="302" t="s">
        <v>42</v>
      </c>
    </row>
    <row r="8" spans="2:8" ht="13.5" customHeight="1">
      <c r="B8" s="25"/>
      <c r="C8" s="293" t="s">
        <v>319</v>
      </c>
      <c r="D8" s="447"/>
      <c r="E8" s="410"/>
    </row>
    <row r="9" spans="2:8" ht="13.5" customHeight="1">
      <c r="B9" s="25">
        <v>6112</v>
      </c>
      <c r="C9" s="6" t="s">
        <v>373</v>
      </c>
      <c r="D9" s="308"/>
      <c r="E9" s="308">
        <f>D9+G9+H9</f>
        <v>0</v>
      </c>
      <c r="G9" s="218"/>
      <c r="H9" s="218"/>
    </row>
    <row r="10" spans="2:8" ht="13.5" customHeight="1">
      <c r="B10" s="25">
        <v>6113</v>
      </c>
      <c r="C10" s="6" t="s">
        <v>374</v>
      </c>
      <c r="D10" s="61"/>
      <c r="E10" s="140">
        <f>D10+G10+H10</f>
        <v>0</v>
      </c>
      <c r="G10" s="218"/>
      <c r="H10" s="218"/>
    </row>
    <row r="11" spans="2:8" ht="13.5" customHeight="1">
      <c r="B11" s="25">
        <v>6114</v>
      </c>
      <c r="C11" s="3" t="s">
        <v>375</v>
      </c>
      <c r="D11" s="60"/>
      <c r="E11" s="140">
        <f>D11+G11+H11</f>
        <v>0</v>
      </c>
      <c r="G11" s="218"/>
      <c r="H11" s="218"/>
    </row>
    <row r="12" spans="2:8" ht="13.5" customHeight="1">
      <c r="B12" s="25">
        <v>6110</v>
      </c>
      <c r="C12" s="63" t="s">
        <v>320</v>
      </c>
      <c r="D12" s="274">
        <f>SUM(D9:D11)</f>
        <v>0</v>
      </c>
      <c r="E12" s="274">
        <f>SUM(E9:E11)</f>
        <v>0</v>
      </c>
      <c r="G12" s="218"/>
      <c r="H12" s="218"/>
    </row>
    <row r="13" spans="2:8" ht="13.5" customHeight="1">
      <c r="B13" s="25"/>
      <c r="C13" s="39"/>
      <c r="D13" s="445"/>
      <c r="E13" s="445"/>
      <c r="G13" s="218"/>
      <c r="H13" s="218"/>
    </row>
    <row r="14" spans="2:8" ht="13.5" customHeight="1">
      <c r="B14" s="25"/>
      <c r="C14" s="293" t="s">
        <v>321</v>
      </c>
      <c r="D14" s="351"/>
      <c r="E14" s="351"/>
      <c r="G14" s="218"/>
      <c r="H14" s="310"/>
    </row>
    <row r="15" spans="2:8" ht="13.5" customHeight="1">
      <c r="B15" s="25">
        <v>6121</v>
      </c>
      <c r="C15" s="6" t="s">
        <v>324</v>
      </c>
      <c r="D15" s="140"/>
      <c r="E15" s="140">
        <f>D15+G15+H15</f>
        <v>0</v>
      </c>
      <c r="G15" s="218"/>
      <c r="H15" s="310"/>
    </row>
    <row r="16" spans="2:8" ht="13.5" customHeight="1">
      <c r="B16" s="25">
        <v>6122</v>
      </c>
      <c r="C16" s="4" t="s">
        <v>325</v>
      </c>
      <c r="D16" s="61"/>
      <c r="E16" s="140">
        <f>D16+G16+H16</f>
        <v>0</v>
      </c>
      <c r="G16" s="218"/>
      <c r="H16" s="310"/>
    </row>
    <row r="17" spans="2:8" ht="13.5" customHeight="1">
      <c r="B17" s="25">
        <v>6123</v>
      </c>
      <c r="C17" s="6" t="s">
        <v>326</v>
      </c>
      <c r="D17" s="61"/>
      <c r="E17" s="140">
        <f>D17+G17+H17</f>
        <v>0</v>
      </c>
      <c r="G17" s="218"/>
      <c r="H17" s="310"/>
    </row>
    <row r="18" spans="2:8" ht="13.5" customHeight="1">
      <c r="B18" s="25">
        <v>6124</v>
      </c>
      <c r="C18" s="3" t="s">
        <v>327</v>
      </c>
      <c r="D18" s="60"/>
      <c r="E18" s="140">
        <f>D18+G18+H18</f>
        <v>0</v>
      </c>
      <c r="G18" s="218"/>
      <c r="H18" s="218"/>
    </row>
    <row r="19" spans="2:8" ht="13.5" customHeight="1">
      <c r="B19" s="25"/>
      <c r="C19" s="63" t="s">
        <v>372</v>
      </c>
      <c r="D19" s="274">
        <f>SUM(D15:D18)</f>
        <v>0</v>
      </c>
      <c r="E19" s="274">
        <f>SUM(E15:E18)</f>
        <v>0</v>
      </c>
      <c r="G19" s="218"/>
      <c r="H19" s="218"/>
    </row>
    <row r="20" spans="2:8" ht="13.5" customHeight="1">
      <c r="B20" s="25"/>
      <c r="D20" s="445"/>
      <c r="E20" s="445"/>
      <c r="G20" s="218"/>
      <c r="H20" s="218"/>
    </row>
    <row r="21" spans="2:8" ht="13.5" customHeight="1">
      <c r="B21" s="25"/>
      <c r="C21" s="306" t="s">
        <v>377</v>
      </c>
      <c r="D21" s="444"/>
      <c r="E21" s="444"/>
      <c r="G21" s="218"/>
      <c r="H21" s="218"/>
    </row>
    <row r="22" spans="2:8" ht="13.5" customHeight="1">
      <c r="B22" s="25">
        <v>6211</v>
      </c>
      <c r="C22" s="6" t="s">
        <v>379</v>
      </c>
      <c r="D22" s="140"/>
      <c r="E22" s="140">
        <f>D22+G22+H22</f>
        <v>0</v>
      </c>
      <c r="G22" s="218"/>
      <c r="H22" s="218"/>
    </row>
    <row r="23" spans="2:8" ht="13.5" customHeight="1">
      <c r="B23" s="25">
        <v>6212</v>
      </c>
      <c r="C23" s="62" t="s">
        <v>393</v>
      </c>
      <c r="D23" s="60"/>
      <c r="E23" s="140">
        <f>D23+G23+H23</f>
        <v>0</v>
      </c>
      <c r="G23" s="218"/>
      <c r="H23" s="218"/>
    </row>
    <row r="24" spans="2:8" ht="13.5" customHeight="1">
      <c r="B24" s="25">
        <v>6210</v>
      </c>
      <c r="C24" s="63" t="s">
        <v>394</v>
      </c>
      <c r="D24" s="274">
        <f>SUM(D22:D23)</f>
        <v>0</v>
      </c>
      <c r="E24" s="274">
        <f>SUM(E22:E23)</f>
        <v>0</v>
      </c>
      <c r="G24" s="218"/>
      <c r="H24" s="218"/>
    </row>
    <row r="25" spans="2:8" ht="13.5" customHeight="1">
      <c r="B25" s="25"/>
      <c r="C25" s="39"/>
      <c r="D25" s="444"/>
      <c r="E25" s="444"/>
      <c r="G25" s="218"/>
      <c r="H25" s="218"/>
    </row>
    <row r="26" spans="2:8" ht="13.5" customHeight="1">
      <c r="B26" s="25">
        <v>6220</v>
      </c>
      <c r="C26" s="6" t="s">
        <v>395</v>
      </c>
      <c r="D26" s="61"/>
      <c r="E26" s="140">
        <f>D26+G26+H26</f>
        <v>0</v>
      </c>
      <c r="G26" s="218"/>
      <c r="H26" s="218"/>
    </row>
    <row r="27" spans="2:8" ht="13.5" customHeight="1">
      <c r="B27" s="25">
        <v>6231</v>
      </c>
      <c r="C27" s="3" t="s">
        <v>148</v>
      </c>
      <c r="D27" s="141"/>
      <c r="E27" s="140">
        <f>D27+G27+H27</f>
        <v>0</v>
      </c>
      <c r="G27" s="218"/>
      <c r="H27" s="218"/>
    </row>
    <row r="28" spans="2:8" ht="13.5" customHeight="1">
      <c r="B28" s="25">
        <v>6232</v>
      </c>
      <c r="C28" s="139" t="s">
        <v>149</v>
      </c>
      <c r="D28" s="307"/>
      <c r="E28" s="140">
        <f>D28+G28+H28</f>
        <v>0</v>
      </c>
      <c r="G28" s="218"/>
      <c r="H28" s="218"/>
    </row>
    <row r="29" spans="2:8" ht="13.5" customHeight="1">
      <c r="B29" s="25">
        <v>6230</v>
      </c>
      <c r="C29" s="112" t="s">
        <v>147</v>
      </c>
      <c r="D29" s="312">
        <f>SUM(D26:D28)</f>
        <v>0</v>
      </c>
      <c r="E29" s="274">
        <f>SUM(E26:E28)</f>
        <v>0</v>
      </c>
      <c r="G29" s="218"/>
      <c r="H29" s="218"/>
    </row>
    <row r="30" spans="2:8" ht="13.5" customHeight="1">
      <c r="B30" s="25"/>
      <c r="D30" s="445"/>
      <c r="E30" s="445"/>
      <c r="G30" s="218"/>
      <c r="H30" s="218"/>
    </row>
    <row r="31" spans="2:8" ht="13.5" customHeight="1">
      <c r="B31" s="25"/>
      <c r="C31" s="284" t="s">
        <v>378</v>
      </c>
      <c r="D31" s="351"/>
      <c r="E31" s="351"/>
      <c r="G31" s="218"/>
      <c r="H31" s="218"/>
    </row>
    <row r="32" spans="2:8" ht="13.5" customHeight="1">
      <c r="B32" s="25">
        <v>6311</v>
      </c>
      <c r="C32" s="6" t="s">
        <v>397</v>
      </c>
      <c r="D32" s="140"/>
      <c r="E32" s="140">
        <f>D32+G32+H32</f>
        <v>0</v>
      </c>
      <c r="G32" s="218"/>
      <c r="H32" s="218"/>
    </row>
    <row r="33" spans="2:8" ht="13.5" customHeight="1">
      <c r="B33" s="25">
        <v>6341</v>
      </c>
      <c r="C33" s="6" t="s">
        <v>398</v>
      </c>
      <c r="D33" s="61"/>
      <c r="E33" s="140">
        <f>D33+G33+H33</f>
        <v>0</v>
      </c>
      <c r="G33" s="218"/>
      <c r="H33" s="218"/>
    </row>
    <row r="34" spans="2:8" ht="13.5" customHeight="1">
      <c r="B34" s="25">
        <v>6351</v>
      </c>
      <c r="C34" s="6" t="s">
        <v>399</v>
      </c>
      <c r="D34" s="61"/>
      <c r="E34" s="140">
        <f>D34+G34+H34</f>
        <v>0</v>
      </c>
      <c r="G34" s="218"/>
      <c r="H34" s="218"/>
    </row>
    <row r="35" spans="2:8" ht="13.5" customHeight="1">
      <c r="B35" s="25">
        <v>6362</v>
      </c>
      <c r="C35" s="3" t="s">
        <v>400</v>
      </c>
      <c r="D35" s="60"/>
      <c r="E35" s="140">
        <f>D35+G35+H35</f>
        <v>0</v>
      </c>
      <c r="G35" s="218"/>
      <c r="H35" s="218"/>
    </row>
    <row r="36" spans="2:8" ht="13.5" customHeight="1">
      <c r="B36" s="25">
        <v>6310</v>
      </c>
      <c r="C36" s="63" t="s">
        <v>401</v>
      </c>
      <c r="D36" s="274">
        <f>SUM(D32:D35)</f>
        <v>0</v>
      </c>
      <c r="E36" s="274">
        <f>SUM(E32:E35)</f>
        <v>0</v>
      </c>
      <c r="G36" s="218"/>
      <c r="H36" s="218"/>
    </row>
    <row r="37" spans="2:8" ht="13.5" customHeight="1">
      <c r="B37" s="25"/>
      <c r="D37" s="445"/>
      <c r="E37" s="445"/>
      <c r="G37" s="218"/>
      <c r="H37" s="218"/>
    </row>
    <row r="38" spans="2:8" ht="13.5" customHeight="1">
      <c r="B38" s="25"/>
      <c r="C38" s="284" t="s">
        <v>396</v>
      </c>
      <c r="D38" s="351"/>
      <c r="E38" s="351"/>
      <c r="G38" s="218"/>
      <c r="H38" s="218"/>
    </row>
    <row r="39" spans="2:8" ht="13.5" customHeight="1">
      <c r="B39" s="25">
        <v>6411</v>
      </c>
      <c r="C39" s="6" t="s">
        <v>402</v>
      </c>
      <c r="D39" s="140"/>
      <c r="E39" s="140">
        <f>D39+G39+H39</f>
        <v>0</v>
      </c>
      <c r="G39" s="218"/>
      <c r="H39" s="218"/>
    </row>
    <row r="40" spans="2:8" ht="13.5" customHeight="1">
      <c r="B40" s="25">
        <v>6421</v>
      </c>
      <c r="C40" s="6" t="s">
        <v>403</v>
      </c>
      <c r="D40" s="61"/>
      <c r="E40" s="140">
        <f t="shared" ref="E40:E46" si="0">D40+G40+H40</f>
        <v>0</v>
      </c>
      <c r="G40" s="218"/>
      <c r="H40" s="218"/>
    </row>
    <row r="41" spans="2:8" ht="13.5" customHeight="1">
      <c r="B41" s="25">
        <v>6422</v>
      </c>
      <c r="C41" s="6" t="s">
        <v>404</v>
      </c>
      <c r="D41" s="61"/>
      <c r="E41" s="140">
        <f t="shared" si="0"/>
        <v>0</v>
      </c>
      <c r="G41" s="218"/>
      <c r="H41" s="218"/>
    </row>
    <row r="42" spans="2:8" ht="13.5" customHeight="1">
      <c r="B42" s="25">
        <v>6423</v>
      </c>
      <c r="C42" s="6" t="s">
        <v>405</v>
      </c>
      <c r="D42" s="61"/>
      <c r="E42" s="140">
        <f t="shared" si="0"/>
        <v>0</v>
      </c>
      <c r="G42" s="218"/>
      <c r="H42" s="218"/>
    </row>
    <row r="43" spans="2:8" ht="13.5" customHeight="1">
      <c r="B43" s="25">
        <v>6424</v>
      </c>
      <c r="C43" s="6" t="s">
        <v>406</v>
      </c>
      <c r="D43" s="61"/>
      <c r="E43" s="140">
        <f t="shared" si="0"/>
        <v>0</v>
      </c>
      <c r="G43" s="218"/>
      <c r="H43" s="218"/>
    </row>
    <row r="44" spans="2:8" ht="13.5" customHeight="1">
      <c r="B44" s="25">
        <v>6426</v>
      </c>
      <c r="C44" s="29" t="s">
        <v>428</v>
      </c>
      <c r="D44" s="61"/>
      <c r="E44" s="140">
        <f t="shared" si="0"/>
        <v>0</v>
      </c>
      <c r="G44" s="218"/>
      <c r="H44" s="218"/>
    </row>
    <row r="45" spans="2:8" ht="13.5" customHeight="1">
      <c r="B45" s="25">
        <v>6431</v>
      </c>
      <c r="C45" s="6" t="s">
        <v>429</v>
      </c>
      <c r="D45" s="61"/>
      <c r="E45" s="140">
        <f t="shared" si="0"/>
        <v>0</v>
      </c>
      <c r="G45" s="218"/>
      <c r="H45" s="218"/>
    </row>
    <row r="46" spans="2:8" ht="13.5" customHeight="1">
      <c r="B46" s="25">
        <v>6441</v>
      </c>
      <c r="C46" s="3" t="s">
        <v>430</v>
      </c>
      <c r="D46" s="60"/>
      <c r="E46" s="140">
        <f t="shared" si="0"/>
        <v>0</v>
      </c>
      <c r="G46" s="218"/>
      <c r="H46" s="218"/>
    </row>
    <row r="47" spans="2:8" ht="13.5" customHeight="1">
      <c r="B47" s="25">
        <v>6410</v>
      </c>
      <c r="C47" s="63" t="s">
        <v>431</v>
      </c>
      <c r="D47" s="274">
        <f>SUM(D39:D46)</f>
        <v>0</v>
      </c>
      <c r="E47" s="274">
        <f>SUM(E39:E46)</f>
        <v>0</v>
      </c>
      <c r="G47" s="218"/>
      <c r="H47" s="218"/>
    </row>
    <row r="48" spans="2:8" ht="13.5" customHeight="1">
      <c r="B48" s="25"/>
      <c r="D48" s="444"/>
      <c r="E48" s="444"/>
      <c r="G48" s="218"/>
      <c r="H48" s="218"/>
    </row>
    <row r="49" spans="2:8" ht="13.5" customHeight="1">
      <c r="B49" s="27"/>
      <c r="C49" s="314" t="s">
        <v>432</v>
      </c>
      <c r="D49" s="308">
        <f>D12+D19+D24+D29+D36+D47</f>
        <v>0</v>
      </c>
      <c r="E49" s="308">
        <f>E12+E19+E24+E29+E36+E47</f>
        <v>0</v>
      </c>
      <c r="G49" s="218"/>
      <c r="H49" s="218"/>
    </row>
    <row r="50" spans="2:8" ht="13.5" customHeight="1">
      <c r="B50" s="3" t="s">
        <v>556</v>
      </c>
      <c r="G50" s="218"/>
      <c r="H50" s="218"/>
    </row>
    <row r="51" spans="2:8" ht="13.5" customHeight="1">
      <c r="B51" s="3" t="s">
        <v>556</v>
      </c>
      <c r="G51" s="218"/>
      <c r="H51" s="218"/>
    </row>
    <row r="52" spans="2:8" ht="13.5" customHeight="1">
      <c r="G52" s="218"/>
      <c r="H52" s="218"/>
    </row>
    <row r="53" spans="2:8" ht="13.5" customHeight="1">
      <c r="G53" s="218"/>
      <c r="H53" s="218"/>
    </row>
    <row r="54" spans="2:8" ht="13.5" customHeight="1"/>
    <row r="55" spans="2:8" ht="13.5" customHeight="1"/>
    <row r="56" spans="2:8" ht="13.5" customHeight="1"/>
    <row r="57" spans="2:8" ht="13.5" customHeight="1"/>
    <row r="58" spans="2:8" ht="13.5" customHeight="1"/>
  </sheetData>
  <mergeCells count="4">
    <mergeCell ref="B2:E2"/>
    <mergeCell ref="G4:H4"/>
    <mergeCell ref="G5:H5"/>
    <mergeCell ref="B1:E1"/>
  </mergeCells>
  <phoneticPr fontId="0" type="noConversion"/>
  <printOptions horizontalCentered="1"/>
  <pageMargins left="0.5" right="0.5" top="1.19" bottom="0.5" header="0.5" footer="0.25"/>
  <pageSetup scale="92" orientation="portrait" r:id="rId1"/>
  <headerFooter alignWithMargins="0">
    <oddHeader>&amp;L&amp;12Annual Report of  &amp;UYour Telephone Company Name&amp;R&amp;12Year Ending &amp;UDecember 31, 2024</oddHeader>
    <oddFooter>&amp;C&amp;12&amp;A</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H54"/>
  <sheetViews>
    <sheetView showGridLines="0"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ColWidth="9.109375" defaultRowHeight="13.5" customHeight="1"/>
  <cols>
    <col min="1" max="1" width="9.109375" style="329"/>
    <col min="2" max="2" width="8.6640625" style="3" customWidth="1"/>
    <col min="3" max="3" width="52.6640625" style="3" customWidth="1"/>
    <col min="4" max="5" width="18.6640625" style="3" customWidth="1"/>
    <col min="6" max="6" width="3.6640625" style="329" customWidth="1"/>
    <col min="7" max="7" width="12.6640625" style="202" customWidth="1"/>
    <col min="8" max="8" width="18.6640625" style="202" customWidth="1"/>
    <col min="9" max="16384" width="9.109375" style="3"/>
  </cols>
  <sheetData>
    <row r="1" spans="2:8" ht="17.25" customHeight="1">
      <c r="B1" s="1379" t="s">
        <v>433</v>
      </c>
      <c r="C1" s="1380"/>
      <c r="D1" s="1380"/>
      <c r="E1" s="1381"/>
    </row>
    <row r="2" spans="2:8" ht="13.5" customHeight="1">
      <c r="B2" s="51"/>
      <c r="C2" s="1" t="s">
        <v>317</v>
      </c>
      <c r="D2" s="30" t="s">
        <v>64</v>
      </c>
      <c r="E2" s="26" t="s">
        <v>707</v>
      </c>
    </row>
    <row r="3" spans="2:8" ht="13.5" customHeight="1">
      <c r="B3" s="38" t="s">
        <v>553</v>
      </c>
      <c r="C3" s="25" t="s">
        <v>739</v>
      </c>
      <c r="D3" s="26" t="s">
        <v>146</v>
      </c>
      <c r="E3" s="26" t="s">
        <v>339</v>
      </c>
    </row>
    <row r="4" spans="2:8" ht="13.5" customHeight="1">
      <c r="B4" s="27" t="s">
        <v>560</v>
      </c>
      <c r="C4" s="19"/>
      <c r="D4" s="27" t="s">
        <v>740</v>
      </c>
      <c r="E4" s="52" t="s">
        <v>746</v>
      </c>
      <c r="G4" s="216" t="s">
        <v>652</v>
      </c>
      <c r="H4" s="917" t="s">
        <v>322</v>
      </c>
    </row>
    <row r="5" spans="2:8" ht="13.5" customHeight="1">
      <c r="B5" s="25"/>
      <c r="C5" s="309" t="s">
        <v>434</v>
      </c>
      <c r="D5" s="446"/>
      <c r="E5" s="446"/>
    </row>
    <row r="6" spans="2:8" ht="13.5" customHeight="1">
      <c r="B6" s="25"/>
      <c r="D6" s="446"/>
      <c r="E6" s="446"/>
    </row>
    <row r="7" spans="2:8" ht="13.5" customHeight="1">
      <c r="B7" s="25"/>
      <c r="C7" s="242" t="s">
        <v>435</v>
      </c>
      <c r="D7" s="446"/>
      <c r="E7" s="446"/>
    </row>
    <row r="8" spans="2:8" ht="13.5" customHeight="1">
      <c r="B8" s="25">
        <v>6511</v>
      </c>
      <c r="C8" s="6" t="s">
        <v>436</v>
      </c>
      <c r="D8" s="61"/>
      <c r="E8" s="61">
        <f>D8+G8</f>
        <v>0</v>
      </c>
    </row>
    <row r="9" spans="2:8" ht="13.5" customHeight="1">
      <c r="B9" s="25">
        <v>6512</v>
      </c>
      <c r="C9" s="62" t="s">
        <v>437</v>
      </c>
      <c r="D9" s="61"/>
      <c r="E9" s="61">
        <f>D9+G9</f>
        <v>0</v>
      </c>
    </row>
    <row r="10" spans="2:8" ht="13.5" customHeight="1">
      <c r="B10" s="25">
        <v>6510</v>
      </c>
      <c r="C10" s="14" t="s">
        <v>438</v>
      </c>
      <c r="D10" s="274">
        <f>SUM(D8:D9)</f>
        <v>0</v>
      </c>
      <c r="E10" s="274">
        <f>SUM(E8:E9)</f>
        <v>0</v>
      </c>
    </row>
    <row r="11" spans="2:8" ht="13.5" customHeight="1">
      <c r="B11" s="25"/>
      <c r="C11" s="39"/>
      <c r="D11" s="448"/>
      <c r="E11" s="448"/>
    </row>
    <row r="12" spans="2:8" ht="13.5" customHeight="1">
      <c r="B12" s="25"/>
      <c r="C12" s="284" t="s">
        <v>439</v>
      </c>
      <c r="D12" s="444"/>
      <c r="E12" s="444"/>
    </row>
    <row r="13" spans="2:8" ht="13.5" customHeight="1">
      <c r="B13" s="25">
        <v>6531</v>
      </c>
      <c r="C13" s="6" t="s">
        <v>441</v>
      </c>
      <c r="D13" s="61"/>
      <c r="E13" s="61">
        <f>D13+G13</f>
        <v>0</v>
      </c>
    </row>
    <row r="14" spans="2:8" ht="13.5" customHeight="1">
      <c r="B14" s="25">
        <v>6532</v>
      </c>
      <c r="C14" s="4" t="s">
        <v>515</v>
      </c>
      <c r="D14" s="61"/>
      <c r="E14" s="61">
        <f>D14+G14</f>
        <v>0</v>
      </c>
      <c r="H14" s="215"/>
    </row>
    <row r="15" spans="2:8" ht="13.5" customHeight="1">
      <c r="B15" s="25">
        <v>6533</v>
      </c>
      <c r="C15" s="6" t="s">
        <v>516</v>
      </c>
      <c r="D15" s="61"/>
      <c r="E15" s="61">
        <f>D15+G15</f>
        <v>0</v>
      </c>
      <c r="H15" s="215"/>
    </row>
    <row r="16" spans="2:8" ht="13.5" customHeight="1">
      <c r="B16" s="25">
        <v>6534</v>
      </c>
      <c r="C16" s="6" t="s">
        <v>517</v>
      </c>
      <c r="D16" s="61"/>
      <c r="E16" s="61">
        <f>D16+G16</f>
        <v>0</v>
      </c>
      <c r="H16" s="215"/>
    </row>
    <row r="17" spans="2:8" ht="13.5" customHeight="1">
      <c r="B17" s="25">
        <v>6535</v>
      </c>
      <c r="C17" s="3" t="s">
        <v>518</v>
      </c>
      <c r="D17" s="61"/>
      <c r="E17" s="61">
        <f>D17+G17</f>
        <v>0</v>
      </c>
      <c r="H17" s="215"/>
    </row>
    <row r="18" spans="2:8" ht="13.5" customHeight="1">
      <c r="B18" s="25">
        <v>6530</v>
      </c>
      <c r="C18" s="14" t="s">
        <v>440</v>
      </c>
      <c r="D18" s="274">
        <f>SUM(D13:D17)</f>
        <v>0</v>
      </c>
      <c r="E18" s="274">
        <f>SUM(E13:E17)</f>
        <v>0</v>
      </c>
    </row>
    <row r="19" spans="2:8" ht="13.5" customHeight="1">
      <c r="B19" s="25"/>
      <c r="D19" s="448"/>
      <c r="E19" s="448"/>
    </row>
    <row r="20" spans="2:8" ht="13.5" customHeight="1">
      <c r="B20" s="25">
        <v>6540</v>
      </c>
      <c r="C20" s="296" t="s">
        <v>519</v>
      </c>
      <c r="D20" s="315"/>
      <c r="E20" s="61">
        <f>D20+G20</f>
        <v>0</v>
      </c>
      <c r="H20" s="918"/>
    </row>
    <row r="21" spans="2:8" ht="13.5" customHeight="1">
      <c r="B21" s="25"/>
      <c r="D21" s="448"/>
      <c r="E21" s="448"/>
    </row>
    <row r="22" spans="2:8" ht="13.5" customHeight="1">
      <c r="B22" s="25"/>
      <c r="C22" s="284" t="s">
        <v>634</v>
      </c>
      <c r="D22" s="444"/>
      <c r="E22" s="444"/>
    </row>
    <row r="23" spans="2:8" ht="13.5" customHeight="1">
      <c r="B23" s="25">
        <v>6561</v>
      </c>
      <c r="C23" s="6" t="s">
        <v>521</v>
      </c>
      <c r="D23" s="140"/>
      <c r="E23" s="61">
        <f t="shared" ref="E23:E28" si="0">D23+G23</f>
        <v>0</v>
      </c>
      <c r="H23" s="918"/>
    </row>
    <row r="24" spans="2:8" ht="13.5" customHeight="1">
      <c r="B24" s="25">
        <v>6561.1</v>
      </c>
      <c r="C24" s="4" t="s">
        <v>522</v>
      </c>
      <c r="D24" s="61"/>
      <c r="E24" s="61">
        <f t="shared" si="0"/>
        <v>0</v>
      </c>
    </row>
    <row r="25" spans="2:8" ht="13.5" customHeight="1">
      <c r="B25" s="25">
        <v>6562</v>
      </c>
      <c r="C25" s="4" t="s">
        <v>523</v>
      </c>
      <c r="D25" s="61"/>
      <c r="E25" s="61">
        <f t="shared" si="0"/>
        <v>0</v>
      </c>
    </row>
    <row r="26" spans="2:8" ht="13.5" customHeight="1">
      <c r="B26" s="25">
        <v>6563</v>
      </c>
      <c r="C26" s="4" t="s">
        <v>524</v>
      </c>
      <c r="D26" s="61"/>
      <c r="E26" s="61">
        <f t="shared" si="0"/>
        <v>0</v>
      </c>
    </row>
    <row r="27" spans="2:8" ht="13.5" customHeight="1">
      <c r="B27" s="25">
        <v>6564</v>
      </c>
      <c r="C27" s="29" t="s">
        <v>525</v>
      </c>
      <c r="D27" s="61"/>
      <c r="E27" s="61">
        <f t="shared" si="0"/>
        <v>0</v>
      </c>
    </row>
    <row r="28" spans="2:8" ht="13.5" customHeight="1">
      <c r="B28" s="25">
        <v>6565</v>
      </c>
      <c r="C28" s="62" t="s">
        <v>526</v>
      </c>
      <c r="D28" s="61"/>
      <c r="E28" s="61">
        <f t="shared" si="0"/>
        <v>0</v>
      </c>
    </row>
    <row r="29" spans="2:8" ht="13.5" customHeight="1">
      <c r="B29" s="25">
        <v>6560</v>
      </c>
      <c r="C29" s="14" t="s">
        <v>520</v>
      </c>
      <c r="D29" s="274">
        <f>SUM(D23:D28)</f>
        <v>0</v>
      </c>
      <c r="E29" s="274">
        <f>SUM(E23:E28)</f>
        <v>0</v>
      </c>
    </row>
    <row r="30" spans="2:8" ht="13.5" customHeight="1">
      <c r="B30" s="25"/>
      <c r="C30" s="39"/>
      <c r="D30" s="351"/>
      <c r="E30" s="351"/>
    </row>
    <row r="31" spans="2:8" ht="13.5" customHeight="1">
      <c r="B31" s="25"/>
      <c r="C31" s="296" t="s">
        <v>527</v>
      </c>
      <c r="D31" s="61">
        <f>+D10+D18+D20+D29</f>
        <v>0</v>
      </c>
      <c r="E31" s="61">
        <f>D31+G31</f>
        <v>0</v>
      </c>
    </row>
    <row r="32" spans="2:8" ht="13.5" customHeight="1">
      <c r="B32" s="25"/>
      <c r="C32" s="39"/>
      <c r="D32" s="449"/>
      <c r="E32" s="448"/>
    </row>
    <row r="33" spans="2:5" ht="13.5" customHeight="1">
      <c r="B33" s="25"/>
      <c r="C33" s="240" t="s">
        <v>528</v>
      </c>
      <c r="D33" s="444"/>
      <c r="E33" s="444"/>
    </row>
    <row r="34" spans="2:5" ht="13.5" customHeight="1">
      <c r="B34" s="25">
        <v>6611</v>
      </c>
      <c r="C34" s="6" t="s">
        <v>151</v>
      </c>
      <c r="D34" s="140"/>
      <c r="E34" s="61">
        <f>D34+G34</f>
        <v>0</v>
      </c>
    </row>
    <row r="35" spans="2:5" ht="13.5" customHeight="1">
      <c r="B35" s="25">
        <v>6613</v>
      </c>
      <c r="C35" s="6" t="s">
        <v>152</v>
      </c>
      <c r="D35" s="140"/>
      <c r="E35" s="61">
        <f>D35+G35</f>
        <v>0</v>
      </c>
    </row>
    <row r="36" spans="2:5" ht="13.5" customHeight="1">
      <c r="B36" s="25">
        <v>6610</v>
      </c>
      <c r="C36" s="6" t="s">
        <v>150</v>
      </c>
      <c r="D36" s="308">
        <f>SUM(D34:D35)</f>
        <v>0</v>
      </c>
      <c r="E36" s="274">
        <f>SUM(E34:E35)</f>
        <v>0</v>
      </c>
    </row>
    <row r="37" spans="2:5" ht="13.5" customHeight="1">
      <c r="B37" s="25">
        <v>6620.1</v>
      </c>
      <c r="C37" s="29" t="s">
        <v>154</v>
      </c>
      <c r="D37" s="140"/>
      <c r="E37" s="61">
        <f>D37+G37</f>
        <v>0</v>
      </c>
    </row>
    <row r="38" spans="2:5" ht="13.5" customHeight="1">
      <c r="B38" s="25">
        <v>6620.2</v>
      </c>
      <c r="C38" s="6" t="s">
        <v>153</v>
      </c>
      <c r="D38" s="140"/>
      <c r="E38" s="61">
        <f>D38+G38</f>
        <v>0</v>
      </c>
    </row>
    <row r="39" spans="2:5" ht="13.5" customHeight="1">
      <c r="B39" s="25">
        <v>6620</v>
      </c>
      <c r="C39" s="3" t="s">
        <v>66</v>
      </c>
      <c r="D39" s="274">
        <f>SUM(D37:D38)</f>
        <v>0</v>
      </c>
      <c r="E39" s="274">
        <f>SUM(E37:E38)</f>
        <v>0</v>
      </c>
    </row>
    <row r="40" spans="2:5" ht="13.5" customHeight="1">
      <c r="B40" s="25"/>
      <c r="C40" s="14" t="s">
        <v>535</v>
      </c>
      <c r="D40" s="311">
        <f>D36+D39</f>
        <v>0</v>
      </c>
      <c r="E40" s="311">
        <f>E36+E39</f>
        <v>0</v>
      </c>
    </row>
    <row r="41" spans="2:5" ht="13.5" customHeight="1">
      <c r="B41" s="25"/>
      <c r="D41" s="448"/>
      <c r="E41" s="448"/>
    </row>
    <row r="42" spans="2:5" ht="13.5" customHeight="1">
      <c r="B42" s="25"/>
      <c r="C42" s="313" t="s">
        <v>529</v>
      </c>
      <c r="D42" s="444"/>
      <c r="E42" s="444"/>
    </row>
    <row r="43" spans="2:5" ht="13.5" customHeight="1">
      <c r="B43" s="25">
        <v>6710</v>
      </c>
      <c r="C43" s="6" t="s">
        <v>530</v>
      </c>
      <c r="D43" s="140"/>
      <c r="E43" s="61">
        <f>D43+G43</f>
        <v>0</v>
      </c>
    </row>
    <row r="44" spans="2:5" ht="13.5" customHeight="1">
      <c r="B44" s="25">
        <v>6720</v>
      </c>
      <c r="C44" s="6" t="s">
        <v>531</v>
      </c>
      <c r="D44" s="61"/>
      <c r="E44" s="61">
        <f>D44+G44</f>
        <v>0</v>
      </c>
    </row>
    <row r="45" spans="2:5" ht="13.5" customHeight="1">
      <c r="B45" s="25">
        <v>6790</v>
      </c>
      <c r="C45" s="3" t="s">
        <v>532</v>
      </c>
      <c r="D45" s="61"/>
      <c r="E45" s="61">
        <f>D45+G45</f>
        <v>0</v>
      </c>
    </row>
    <row r="46" spans="2:5" ht="13.5" customHeight="1">
      <c r="B46" s="25"/>
      <c r="C46" s="14" t="s">
        <v>533</v>
      </c>
      <c r="D46" s="311">
        <f>SUM(D43:D45)</f>
        <v>0</v>
      </c>
      <c r="E46" s="311">
        <f>SUM(E43:E45)</f>
        <v>0</v>
      </c>
    </row>
    <row r="47" spans="2:5" ht="13.5" customHeight="1">
      <c r="B47" s="25"/>
      <c r="D47" s="448"/>
      <c r="E47" s="448"/>
    </row>
    <row r="48" spans="2:5" ht="13.5" customHeight="1">
      <c r="B48" s="27"/>
      <c r="C48" s="314" t="s">
        <v>534</v>
      </c>
      <c r="D48" s="308">
        <f>D31+D40+D46+'22'!D49</f>
        <v>0</v>
      </c>
      <c r="E48" s="308">
        <f>+E31+E40+E46+'22'!E49</f>
        <v>0</v>
      </c>
    </row>
    <row r="49" spans="2:5" ht="13.5" customHeight="1">
      <c r="B49" s="1373" t="s">
        <v>837</v>
      </c>
      <c r="C49" s="1374"/>
      <c r="D49" s="1374"/>
      <c r="E49" s="1375"/>
    </row>
    <row r="50" spans="2:5" ht="13.5" customHeight="1">
      <c r="B50" s="1376"/>
      <c r="C50" s="1377"/>
      <c r="D50" s="1377"/>
      <c r="E50" s="1378"/>
    </row>
    <row r="51" spans="2:5" ht="26.25" customHeight="1">
      <c r="B51" s="570">
        <v>1</v>
      </c>
      <c r="C51" s="1372" t="s">
        <v>850</v>
      </c>
      <c r="D51" s="1372"/>
      <c r="E51" s="1372"/>
    </row>
    <row r="52" spans="2:5" ht="31.5" customHeight="1">
      <c r="B52" s="570">
        <v>2</v>
      </c>
      <c r="C52" s="1382" t="s">
        <v>851</v>
      </c>
      <c r="D52" s="1382"/>
      <c r="E52" s="1382"/>
    </row>
    <row r="53" spans="2:5" ht="25.5" customHeight="1">
      <c r="B53" s="570">
        <v>3</v>
      </c>
      <c r="C53" s="1372" t="s">
        <v>852</v>
      </c>
      <c r="D53" s="1372"/>
      <c r="E53" s="1372"/>
    </row>
    <row r="54" spans="2:5" ht="27.15" customHeight="1">
      <c r="B54" s="570">
        <v>4</v>
      </c>
      <c r="C54" s="1372" t="s">
        <v>10</v>
      </c>
      <c r="D54" s="1372"/>
      <c r="E54" s="1372"/>
    </row>
  </sheetData>
  <mergeCells count="6">
    <mergeCell ref="C54:E54"/>
    <mergeCell ref="B49:E50"/>
    <mergeCell ref="B1:E1"/>
    <mergeCell ref="C51:E51"/>
    <mergeCell ref="C52:E52"/>
    <mergeCell ref="C53:E53"/>
  </mergeCells>
  <phoneticPr fontId="0" type="noConversion"/>
  <printOptions horizontalCentered="1"/>
  <pageMargins left="0.5" right="0.5" top="1.19" bottom="0.5" header="0.5" footer="0.25"/>
  <pageSetup scale="82" orientation="portrait" r:id="rId1"/>
  <headerFooter alignWithMargins="0">
    <oddHeader>&amp;L&amp;12Annual Report of  &amp;UYour Telephone Company Name&amp;R&amp;12Year Ending &amp;UDecember 31, 2024</oddHeader>
    <oddFooter>&amp;C&amp;12&amp;A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61"/>
  <sheetViews>
    <sheetView showGridLines="0" zoomScale="85" zoomScaleNormal="85" workbookViewId="0">
      <selection activeCell="B4" sqref="B4"/>
    </sheetView>
  </sheetViews>
  <sheetFormatPr defaultColWidth="12.6640625" defaultRowHeight="13.2"/>
  <cols>
    <col min="1" max="1" width="7.33203125" style="328" customWidth="1"/>
    <col min="2" max="2" width="76.44140625" customWidth="1"/>
    <col min="3" max="3" width="16.44140625" customWidth="1"/>
    <col min="4" max="4" width="21" bestFit="1" customWidth="1"/>
    <col min="5" max="5" width="12.6640625" style="328" customWidth="1"/>
  </cols>
  <sheetData>
    <row r="1" spans="2:5">
      <c r="B1" s="583" t="s">
        <v>328</v>
      </c>
      <c r="C1" s="584"/>
      <c r="D1" s="585"/>
    </row>
    <row r="2" spans="2:5">
      <c r="B2" s="515"/>
      <c r="C2" s="242" t="s">
        <v>214</v>
      </c>
      <c r="D2" s="380" t="s">
        <v>598</v>
      </c>
    </row>
    <row r="3" spans="2:5">
      <c r="B3" s="515"/>
      <c r="C3" s="1086">
        <v>2024</v>
      </c>
      <c r="D3" s="1087">
        <v>2024</v>
      </c>
    </row>
    <row r="4" spans="2:5">
      <c r="B4" s="589" t="s">
        <v>329</v>
      </c>
      <c r="C4" s="595"/>
      <c r="D4" s="781"/>
    </row>
    <row r="5" spans="2:5">
      <c r="B5" s="586" t="s">
        <v>369</v>
      </c>
      <c r="C5" s="178" t="str">
        <f>IF('5'!F30='6'!D43,"YES","NO")</f>
        <v>YES</v>
      </c>
      <c r="D5" s="484" t="str">
        <f>IF('5'!G30='6'!E43,"YES","NO")</f>
        <v>YES</v>
      </c>
    </row>
    <row r="6" spans="2:5">
      <c r="B6" s="772" t="s">
        <v>213</v>
      </c>
      <c r="C6" s="713">
        <f>('5'!F30-'6'!D43)</f>
        <v>0</v>
      </c>
      <c r="D6" s="919">
        <f>('5'!G30-'6'!E43)</f>
        <v>0</v>
      </c>
      <c r="E6" s="925"/>
    </row>
    <row r="7" spans="2:5">
      <c r="B7" s="515"/>
      <c r="C7" s="178"/>
      <c r="D7" s="484"/>
    </row>
    <row r="8" spans="2:5">
      <c r="B8" s="589" t="s">
        <v>330</v>
      </c>
      <c r="C8" s="595"/>
      <c r="D8" s="596"/>
    </row>
    <row r="9" spans="2:5">
      <c r="B9" s="773" t="s">
        <v>332</v>
      </c>
      <c r="C9" s="178" t="s">
        <v>538</v>
      </c>
      <c r="D9" s="484" t="str">
        <f>IF('5'!J43='4'!E40,"YES","NO")</f>
        <v>YES</v>
      </c>
    </row>
    <row r="10" spans="2:5">
      <c r="B10" s="590" t="s">
        <v>907</v>
      </c>
      <c r="C10" s="591"/>
      <c r="D10" s="592">
        <f>('5'!J43-'4'!E40)</f>
        <v>0</v>
      </c>
    </row>
    <row r="11" spans="2:5">
      <c r="B11" s="773"/>
      <c r="C11" s="178"/>
      <c r="D11" s="484"/>
    </row>
    <row r="12" spans="2:5">
      <c r="B12" s="593" t="s">
        <v>493</v>
      </c>
      <c r="C12" s="595"/>
      <c r="D12" s="596"/>
    </row>
    <row r="13" spans="2:5">
      <c r="B13" s="773" t="s">
        <v>215</v>
      </c>
      <c r="C13" s="178" t="str">
        <f>IF('8'!D45='4'!D38,"YES","NO")</f>
        <v>YES</v>
      </c>
      <c r="D13" s="484" t="str">
        <f>IF('8'!G45='4'!E38,"YES","NO")</f>
        <v>YES</v>
      </c>
    </row>
    <row r="14" spans="2:5">
      <c r="B14" s="587" t="s">
        <v>907</v>
      </c>
      <c r="C14" s="582">
        <f>('8'!D45-'4'!D38)</f>
        <v>0</v>
      </c>
      <c r="D14" s="581">
        <f>('8'!G45-'4'!E38)</f>
        <v>0</v>
      </c>
    </row>
    <row r="15" spans="2:5">
      <c r="B15" s="773" t="s">
        <v>332</v>
      </c>
      <c r="C15" s="178" t="str">
        <f>IF('8'!D47='4'!D40,"YES","NO")</f>
        <v>YES</v>
      </c>
      <c r="D15" s="484" t="str">
        <f>IF('8'!G47='4'!E40,"YES","NO")</f>
        <v>YES</v>
      </c>
    </row>
    <row r="16" spans="2:5">
      <c r="B16" s="587" t="s">
        <v>907</v>
      </c>
      <c r="C16" s="582">
        <f>('8'!D47-'4'!D40)</f>
        <v>0</v>
      </c>
      <c r="D16" s="581">
        <f>('8'!G47-'4'!E40)</f>
        <v>0</v>
      </c>
    </row>
    <row r="17" spans="2:5">
      <c r="B17" s="773" t="s">
        <v>80</v>
      </c>
      <c r="C17" s="178" t="s">
        <v>538</v>
      </c>
      <c r="D17" s="484" t="str">
        <f>IF('9'!D55='8'!H52,"YES","NO")</f>
        <v>YES</v>
      </c>
    </row>
    <row r="18" spans="2:5">
      <c r="B18" s="587" t="s">
        <v>907</v>
      </c>
      <c r="C18" s="178" t="s">
        <v>538</v>
      </c>
      <c r="D18" s="581">
        <f>'9'!D55-'8'!H52</f>
        <v>0</v>
      </c>
    </row>
    <row r="19" spans="2:5">
      <c r="B19" s="773"/>
      <c r="C19" s="178"/>
      <c r="D19" s="484"/>
    </row>
    <row r="20" spans="2:5">
      <c r="B20" s="593" t="s">
        <v>495</v>
      </c>
      <c r="C20" s="595"/>
      <c r="D20" s="596"/>
    </row>
    <row r="21" spans="2:5">
      <c r="B21" s="773" t="s">
        <v>216</v>
      </c>
      <c r="C21" s="786" t="s">
        <v>538</v>
      </c>
      <c r="D21" s="774" t="str">
        <f>IF('10'!H47='5'!H19,"YES","NO")</f>
        <v>YES</v>
      </c>
    </row>
    <row r="22" spans="2:5">
      <c r="B22" s="587" t="s">
        <v>907</v>
      </c>
      <c r="C22" s="786" t="s">
        <v>538</v>
      </c>
      <c r="D22" s="775">
        <f>'10'!H47-'5'!H19</f>
        <v>0</v>
      </c>
    </row>
    <row r="23" spans="2:5">
      <c r="B23" s="773" t="s">
        <v>1058</v>
      </c>
      <c r="C23" s="178" t="s">
        <v>538</v>
      </c>
      <c r="D23" s="484" t="str">
        <f>IF('23'!D29='10'!F47,"YES","NO")</f>
        <v>YES</v>
      </c>
    </row>
    <row r="24" spans="2:5">
      <c r="B24" s="587" t="s">
        <v>907</v>
      </c>
      <c r="C24" s="178" t="s">
        <v>538</v>
      </c>
      <c r="D24" s="920">
        <f>'23'!D29-'10'!F47</f>
        <v>0</v>
      </c>
      <c r="E24" s="925"/>
    </row>
    <row r="25" spans="2:5">
      <c r="B25" s="773" t="s">
        <v>84</v>
      </c>
      <c r="C25" s="178" t="s">
        <v>538</v>
      </c>
      <c r="D25" s="484" t="str">
        <f>IF('10'!J54='5'!J19,"YES", "NO")</f>
        <v>YES</v>
      </c>
    </row>
    <row r="26" spans="2:5">
      <c r="B26" s="590" t="s">
        <v>907</v>
      </c>
      <c r="C26" s="591" t="s">
        <v>538</v>
      </c>
      <c r="D26" s="592">
        <f>('10'!J54-'5'!J19)</f>
        <v>0</v>
      </c>
    </row>
    <row r="27" spans="2:5">
      <c r="B27" s="587" t="s">
        <v>1059</v>
      </c>
      <c r="C27" s="178"/>
      <c r="D27" s="484"/>
    </row>
    <row r="28" spans="2:5">
      <c r="B28" s="593" t="s">
        <v>496</v>
      </c>
      <c r="C28" s="595"/>
      <c r="D28" s="596"/>
    </row>
    <row r="29" spans="2:5">
      <c r="B29" s="773" t="s">
        <v>494</v>
      </c>
      <c r="C29" s="178"/>
      <c r="D29" s="484" t="str">
        <f>IF(SUM('4'!E25:E27)=SUM('13'!E15:E49),"YES","NO")</f>
        <v>YES</v>
      </c>
    </row>
    <row r="30" spans="2:5">
      <c r="B30" s="590" t="s">
        <v>907</v>
      </c>
      <c r="C30" s="713"/>
      <c r="D30" s="919">
        <f>(SUM('4'!E25:E27)-'13'!E17-'13'!E18-'13'!E19-'13'!E20-'13'!E21-'13'!E26-'13'!E27-'13'!E29-'13'!E31-'13'!E33)</f>
        <v>0</v>
      </c>
      <c r="E30" s="925"/>
    </row>
    <row r="31" spans="2:5">
      <c r="B31" s="587"/>
      <c r="C31" s="178"/>
      <c r="D31" s="484"/>
    </row>
    <row r="32" spans="2:5">
      <c r="B32" s="589" t="s">
        <v>331</v>
      </c>
      <c r="C32" s="595"/>
      <c r="D32" s="596"/>
    </row>
    <row r="33" spans="2:4">
      <c r="B33" s="773" t="s">
        <v>370</v>
      </c>
      <c r="C33" s="178" t="str">
        <f>IF('16'!C9='6'!D35,"YES","NO")</f>
        <v>YES</v>
      </c>
      <c r="D33" s="484" t="str">
        <f>IF('16'!F9='6'!E35,"YES","NO")</f>
        <v>YES</v>
      </c>
    </row>
    <row r="34" spans="2:4">
      <c r="B34" s="587" t="s">
        <v>907</v>
      </c>
      <c r="C34" s="582">
        <f>'16'!C9-'6'!D35</f>
        <v>0</v>
      </c>
      <c r="D34" s="581">
        <f>'16'!F9-'6'!E35</f>
        <v>0</v>
      </c>
    </row>
    <row r="35" spans="2:4">
      <c r="B35" s="776" t="s">
        <v>371</v>
      </c>
      <c r="C35" s="178" t="str">
        <f>IF('16'!C11='6'!D37,"YES","NO")</f>
        <v>YES</v>
      </c>
      <c r="D35" s="484" t="str">
        <f>IF('16'!F11='6'!E37,"YES","NO")</f>
        <v>YES</v>
      </c>
    </row>
    <row r="36" spans="2:4">
      <c r="B36" s="590" t="s">
        <v>907</v>
      </c>
      <c r="C36" s="713">
        <f>'16'!C11-'6'!D37</f>
        <v>0</v>
      </c>
      <c r="D36" s="592">
        <f>'16'!F11-'6'!E37</f>
        <v>0</v>
      </c>
    </row>
    <row r="37" spans="2:4">
      <c r="B37" s="776"/>
      <c r="C37" s="178"/>
      <c r="D37" s="484"/>
    </row>
    <row r="38" spans="2:4">
      <c r="B38" s="594" t="s">
        <v>211</v>
      </c>
      <c r="C38" s="595"/>
      <c r="D38" s="596"/>
    </row>
    <row r="39" spans="2:4">
      <c r="B39" s="777" t="s">
        <v>212</v>
      </c>
      <c r="C39" s="178" t="s">
        <v>538</v>
      </c>
      <c r="D39" s="484" t="str">
        <f>IF('17'!E30='6'!E20,"YES","NO")</f>
        <v>YES</v>
      </c>
    </row>
    <row r="40" spans="2:4">
      <c r="B40" s="587" t="s">
        <v>907</v>
      </c>
      <c r="C40" s="178" t="s">
        <v>538</v>
      </c>
      <c r="D40" s="581">
        <f>('17'!E30-'6'!E20)</f>
        <v>0</v>
      </c>
    </row>
    <row r="41" spans="2:4">
      <c r="B41" s="777" t="s">
        <v>908</v>
      </c>
      <c r="C41" s="178" t="s">
        <v>538</v>
      </c>
      <c r="D41" s="484" t="str">
        <f>IF('17'!H30='7'!D41,"YES","NO")</f>
        <v>YES</v>
      </c>
    </row>
    <row r="42" spans="2:4">
      <c r="B42" s="590" t="s">
        <v>907</v>
      </c>
      <c r="C42" s="591" t="s">
        <v>538</v>
      </c>
      <c r="D42" s="592">
        <f>('17'!H30-'7'!D41)</f>
        <v>0</v>
      </c>
    </row>
    <row r="43" spans="2:4">
      <c r="B43" s="777"/>
      <c r="C43" s="178"/>
      <c r="D43" s="484"/>
    </row>
    <row r="44" spans="2:4">
      <c r="B44" s="589" t="s">
        <v>46</v>
      </c>
      <c r="C44" s="595"/>
      <c r="D44" s="596"/>
    </row>
    <row r="45" spans="2:4" ht="26.4">
      <c r="B45" s="778" t="s">
        <v>47</v>
      </c>
      <c r="C45" s="178" t="s">
        <v>538</v>
      </c>
      <c r="D45" s="484" t="str">
        <f>IF('19'!D46='18'!D46,"YES","NO")</f>
        <v>YES</v>
      </c>
    </row>
    <row r="46" spans="2:4">
      <c r="B46" s="590" t="s">
        <v>907</v>
      </c>
      <c r="C46" s="591" t="s">
        <v>538</v>
      </c>
      <c r="D46" s="919">
        <f>('19'!D46-'18'!D46)</f>
        <v>0</v>
      </c>
    </row>
    <row r="47" spans="2:4">
      <c r="B47" s="776"/>
      <c r="C47" s="178"/>
      <c r="D47" s="484"/>
    </row>
    <row r="48" spans="2:4">
      <c r="B48" s="589" t="s">
        <v>368</v>
      </c>
      <c r="C48" s="595"/>
      <c r="D48" s="596"/>
    </row>
    <row r="49" spans="2:4">
      <c r="B49" s="773" t="s">
        <v>275</v>
      </c>
      <c r="C49" s="178" t="str">
        <f>IF('27'!E18='6'!D39,"YES","NO")</f>
        <v>YES</v>
      </c>
      <c r="D49" s="484" t="str">
        <f>IF('27'!D18='6'!E41,"YES","NO")</f>
        <v>YES</v>
      </c>
    </row>
    <row r="50" spans="2:4">
      <c r="B50" s="590" t="s">
        <v>907</v>
      </c>
      <c r="C50" s="713">
        <f>('27'!E18-'6'!D39)</f>
        <v>0</v>
      </c>
      <c r="D50" s="592">
        <f>('27'!D18-'6'!E41)</f>
        <v>0</v>
      </c>
    </row>
    <row r="51" spans="2:4">
      <c r="B51" s="773"/>
      <c r="C51" s="178"/>
      <c r="D51" s="484"/>
    </row>
    <row r="52" spans="2:4">
      <c r="B52" s="589" t="s">
        <v>709</v>
      </c>
      <c r="C52" s="595"/>
      <c r="D52" s="596"/>
    </row>
    <row r="53" spans="2:4">
      <c r="B53" s="773" t="s">
        <v>710</v>
      </c>
      <c r="C53" s="178" t="s">
        <v>538</v>
      </c>
      <c r="D53" s="484" t="str">
        <f>IF('27'!D38='23'!D29,"YES","NO")</f>
        <v>YES</v>
      </c>
    </row>
    <row r="54" spans="2:4">
      <c r="B54" s="588" t="s">
        <v>907</v>
      </c>
      <c r="C54" s="591" t="s">
        <v>538</v>
      </c>
      <c r="D54" s="592">
        <f>'27'!D38-'23'!D29</f>
        <v>0</v>
      </c>
    </row>
    <row r="55" spans="2:4">
      <c r="B55" s="711"/>
      <c r="C55" s="178"/>
      <c r="D55" s="178"/>
    </row>
    <row r="56" spans="2:4">
      <c r="B56" s="709"/>
    </row>
    <row r="57" spans="2:4">
      <c r="B57" s="710"/>
    </row>
    <row r="58" spans="2:4">
      <c r="B58" s="710"/>
    </row>
    <row r="59" spans="2:4">
      <c r="B59" s="710"/>
    </row>
    <row r="60" spans="2:4">
      <c r="B60" s="182"/>
    </row>
    <row r="61" spans="2:4">
      <c r="B61" s="712"/>
    </row>
  </sheetData>
  <phoneticPr fontId="0" type="noConversion"/>
  <printOptions horizontalCentered="1"/>
  <pageMargins left="0.5" right="0.5" top="1.19" bottom="0.5" header="0.5" footer="0.25"/>
  <pageSetup scale="85" orientation="portrait" r:id="rId1"/>
  <headerFooter alignWithMargins="0">
    <oddHeader>&amp;L&amp;12Annual Report of  &amp;R&amp;12Year Ending &amp;UDecember 31, 2024</oddHeader>
    <oddFooter>&amp;C&amp;12&amp;A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G67"/>
  <sheetViews>
    <sheetView showGridLines="0" zoomScaleNormal="100" workbookViewId="0">
      <pane xSplit="1" ySplit="8" topLeftCell="B9" activePane="bottomRight" state="frozen"/>
      <selection pane="topRight" activeCell="B1" sqref="B1"/>
      <selection pane="bottomLeft" activeCell="A9" sqref="A9"/>
      <selection pane="bottomRight" activeCell="B9" sqref="B9"/>
    </sheetView>
  </sheetViews>
  <sheetFormatPr defaultColWidth="9.109375" defaultRowHeight="13.2"/>
  <cols>
    <col min="1" max="1" width="11.6640625" style="329" customWidth="1"/>
    <col min="2" max="2" width="8.6640625" style="3" customWidth="1"/>
    <col min="3" max="3" width="50.6640625" style="3" customWidth="1"/>
    <col min="4" max="4" width="18.6640625" style="3" customWidth="1"/>
    <col min="5" max="5" width="19.6640625" style="3" customWidth="1"/>
    <col min="6" max="6" width="19" style="3" customWidth="1"/>
    <col min="7" max="7" width="11.6640625" style="329" customWidth="1"/>
    <col min="8" max="16384" width="9.109375" style="3"/>
  </cols>
  <sheetData>
    <row r="1" spans="1:7" customFormat="1" ht="17.25" customHeight="1">
      <c r="A1" s="328"/>
      <c r="B1" s="1167" t="s">
        <v>200</v>
      </c>
      <c r="C1" s="1168"/>
      <c r="D1" s="1168"/>
      <c r="E1" s="1168"/>
      <c r="F1" s="1169"/>
      <c r="G1" s="328"/>
    </row>
    <row r="2" spans="1:7" customFormat="1" ht="26.25" customHeight="1">
      <c r="A2" s="328"/>
      <c r="B2" s="1309" t="s">
        <v>390</v>
      </c>
      <c r="C2" s="1383"/>
      <c r="D2" s="1383"/>
      <c r="E2" s="1383"/>
      <c r="F2" s="1384"/>
      <c r="G2" s="328"/>
    </row>
    <row r="3" spans="1:7" customFormat="1" ht="13.5" customHeight="1">
      <c r="A3" s="328"/>
      <c r="B3" s="1323" t="s">
        <v>708</v>
      </c>
      <c r="C3" s="1385"/>
      <c r="D3" s="1385"/>
      <c r="E3" s="1385"/>
      <c r="F3" s="1386"/>
      <c r="G3" s="328"/>
    </row>
    <row r="4" spans="1:7" customFormat="1" ht="13.5" customHeight="1">
      <c r="A4" s="328"/>
      <c r="B4" s="25"/>
      <c r="C4" s="3"/>
      <c r="D4" s="25" t="s">
        <v>587</v>
      </c>
      <c r="E4" s="26"/>
      <c r="F4" s="26" t="s">
        <v>682</v>
      </c>
      <c r="G4" s="328"/>
    </row>
    <row r="5" spans="1:7" customFormat="1" ht="13.5" customHeight="1">
      <c r="A5" s="328"/>
      <c r="B5" s="25"/>
      <c r="C5" s="3"/>
      <c r="D5" s="25" t="s">
        <v>339</v>
      </c>
      <c r="E5" s="26" t="s">
        <v>292</v>
      </c>
      <c r="F5" s="26" t="s">
        <v>292</v>
      </c>
      <c r="G5" s="328"/>
    </row>
    <row r="6" spans="1:7" customFormat="1" ht="13.5" customHeight="1">
      <c r="A6" s="328"/>
      <c r="B6" s="25"/>
      <c r="C6" s="3"/>
      <c r="D6" s="30" t="s">
        <v>682</v>
      </c>
      <c r="E6" s="26" t="s">
        <v>175</v>
      </c>
      <c r="F6" s="26" t="s">
        <v>339</v>
      </c>
      <c r="G6" s="328"/>
    </row>
    <row r="7" spans="1:7" customFormat="1" ht="13.5" customHeight="1">
      <c r="A7" s="328"/>
      <c r="B7" s="25" t="s">
        <v>553</v>
      </c>
      <c r="C7" s="242" t="s">
        <v>317</v>
      </c>
      <c r="D7" s="25" t="s">
        <v>838</v>
      </c>
      <c r="E7" s="26" t="s">
        <v>176</v>
      </c>
      <c r="F7" s="26" t="s">
        <v>446</v>
      </c>
      <c r="G7" s="328"/>
    </row>
    <row r="8" spans="1:7" customFormat="1" ht="13.5" customHeight="1">
      <c r="A8" s="328"/>
      <c r="B8" s="27" t="s">
        <v>560</v>
      </c>
      <c r="C8" s="5" t="s">
        <v>739</v>
      </c>
      <c r="D8" s="748" t="s">
        <v>740</v>
      </c>
      <c r="E8" s="748" t="s">
        <v>746</v>
      </c>
      <c r="F8" s="748" t="s">
        <v>751</v>
      </c>
      <c r="G8" s="328"/>
    </row>
    <row r="9" spans="1:7" customFormat="1" ht="13.5" customHeight="1">
      <c r="A9" s="328"/>
      <c r="B9" s="25"/>
      <c r="C9" s="284" t="s">
        <v>318</v>
      </c>
      <c r="D9" s="446"/>
      <c r="E9" s="446"/>
      <c r="F9" s="446"/>
      <c r="G9" s="328"/>
    </row>
    <row r="10" spans="1:7" customFormat="1" ht="13.5" customHeight="1">
      <c r="A10" s="328"/>
      <c r="B10" s="25"/>
      <c r="C10" s="3"/>
      <c r="D10" s="446"/>
      <c r="E10" s="446"/>
      <c r="F10" s="446"/>
      <c r="G10" s="328"/>
    </row>
    <row r="11" spans="1:7" customFormat="1" ht="13.5" customHeight="1">
      <c r="A11" s="328"/>
      <c r="B11" s="25"/>
      <c r="C11" s="284" t="s">
        <v>319</v>
      </c>
      <c r="D11" s="446"/>
      <c r="E11" s="446"/>
      <c r="F11" s="446"/>
      <c r="G11" s="328"/>
    </row>
    <row r="12" spans="1:7" customFormat="1" ht="13.5" customHeight="1">
      <c r="A12" s="328"/>
      <c r="B12" s="25">
        <v>6112</v>
      </c>
      <c r="C12" s="6" t="s">
        <v>373</v>
      </c>
      <c r="D12" s="308">
        <f>+'22'!E9</f>
        <v>0</v>
      </c>
      <c r="E12" s="601"/>
      <c r="F12" s="308">
        <f>+D12*E12</f>
        <v>0</v>
      </c>
      <c r="G12" s="328"/>
    </row>
    <row r="13" spans="1:7" customFormat="1" ht="13.5" customHeight="1">
      <c r="A13" s="328"/>
      <c r="B13" s="25">
        <v>6113</v>
      </c>
      <c r="C13" s="6" t="s">
        <v>374</v>
      </c>
      <c r="D13" s="140">
        <f>+'22'!E10</f>
        <v>0</v>
      </c>
      <c r="E13" s="601"/>
      <c r="F13" s="140">
        <f>+D13*E13</f>
        <v>0</v>
      </c>
      <c r="G13" s="328"/>
    </row>
    <row r="14" spans="1:7" customFormat="1" ht="13.5" customHeight="1">
      <c r="A14" s="328"/>
      <c r="B14" s="25">
        <v>6114</v>
      </c>
      <c r="C14" s="3" t="s">
        <v>375</v>
      </c>
      <c r="D14" s="316">
        <f>+'22'!E11</f>
        <v>0</v>
      </c>
      <c r="E14" s="601"/>
      <c r="F14" s="316">
        <f>+D14*E14</f>
        <v>0</v>
      </c>
      <c r="G14" s="328"/>
    </row>
    <row r="15" spans="1:7" customFormat="1" ht="13.5" customHeight="1">
      <c r="A15" s="328"/>
      <c r="B15" s="25">
        <v>6110</v>
      </c>
      <c r="C15" s="63" t="s">
        <v>320</v>
      </c>
      <c r="D15" s="274">
        <f>SUM(D12:D14)</f>
        <v>0</v>
      </c>
      <c r="E15" s="450"/>
      <c r="F15" s="274">
        <f>SUM(F12:F14)</f>
        <v>0</v>
      </c>
      <c r="G15" s="328"/>
    </row>
    <row r="16" spans="1:7" customFormat="1" ht="13.5" customHeight="1">
      <c r="A16" s="328"/>
      <c r="B16" s="25"/>
      <c r="C16" s="39"/>
      <c r="D16" s="445"/>
      <c r="E16" s="451"/>
      <c r="F16" s="445"/>
      <c r="G16" s="328"/>
    </row>
    <row r="17" spans="1:7" customFormat="1" ht="13.5" customHeight="1">
      <c r="A17" s="328"/>
      <c r="B17" s="25"/>
      <c r="C17" s="284" t="s">
        <v>321</v>
      </c>
      <c r="D17" s="444"/>
      <c r="E17" s="452"/>
      <c r="F17" s="444"/>
      <c r="G17" s="328"/>
    </row>
    <row r="18" spans="1:7" customFormat="1" ht="13.5" customHeight="1">
      <c r="A18" s="328"/>
      <c r="B18" s="25">
        <v>6121</v>
      </c>
      <c r="C18" s="6" t="s">
        <v>324</v>
      </c>
      <c r="D18" s="140">
        <f>+'22'!E15</f>
        <v>0</v>
      </c>
      <c r="E18" s="601"/>
      <c r="F18" s="140">
        <f>+D18*E18</f>
        <v>0</v>
      </c>
      <c r="G18" s="328"/>
    </row>
    <row r="19" spans="1:7" customFormat="1" ht="13.5" customHeight="1">
      <c r="A19" s="328"/>
      <c r="B19" s="25">
        <v>6122</v>
      </c>
      <c r="C19" s="4" t="s">
        <v>325</v>
      </c>
      <c r="D19" s="140">
        <f>+'22'!E16</f>
        <v>0</v>
      </c>
      <c r="E19" s="601"/>
      <c r="F19" s="140">
        <f>+D19*E19</f>
        <v>0</v>
      </c>
      <c r="G19" s="328"/>
    </row>
    <row r="20" spans="1:7" customFormat="1" ht="13.5" customHeight="1">
      <c r="A20" s="328"/>
      <c r="B20" s="25">
        <v>6123</v>
      </c>
      <c r="C20" s="6" t="s">
        <v>326</v>
      </c>
      <c r="D20" s="140">
        <f>+'22'!E17</f>
        <v>0</v>
      </c>
      <c r="E20" s="601"/>
      <c r="F20" s="140">
        <f>+D20*E20</f>
        <v>0</v>
      </c>
      <c r="G20" s="328"/>
    </row>
    <row r="21" spans="1:7" customFormat="1" ht="13.5" customHeight="1">
      <c r="A21" s="328"/>
      <c r="B21" s="25">
        <v>6124</v>
      </c>
      <c r="C21" s="6" t="s">
        <v>327</v>
      </c>
      <c r="D21" s="140">
        <f>+'22'!E18</f>
        <v>0</v>
      </c>
      <c r="E21" s="601"/>
      <c r="F21" s="140">
        <f>+D21*E21</f>
        <v>0</v>
      </c>
      <c r="G21" s="328"/>
    </row>
    <row r="22" spans="1:7" customFormat="1" ht="13.5" customHeight="1">
      <c r="A22" s="328"/>
      <c r="B22" s="25"/>
      <c r="C22" s="6" t="s">
        <v>372</v>
      </c>
      <c r="D22" s="274">
        <f>SUM(D18:D21)</f>
        <v>0</v>
      </c>
      <c r="E22" s="450"/>
      <c r="F22" s="311">
        <f>SUM(F18:F21)</f>
        <v>0</v>
      </c>
      <c r="G22" s="328"/>
    </row>
    <row r="23" spans="1:7" customFormat="1" ht="13.5" customHeight="1">
      <c r="A23" s="328"/>
      <c r="B23" s="25"/>
      <c r="C23" s="3"/>
      <c r="D23" s="448"/>
      <c r="E23" s="453"/>
      <c r="F23" s="448"/>
      <c r="G23" s="328"/>
    </row>
    <row r="24" spans="1:7" customFormat="1" ht="13.5" customHeight="1">
      <c r="A24" s="328"/>
      <c r="B24" s="25"/>
      <c r="C24" s="309" t="s">
        <v>377</v>
      </c>
      <c r="D24" s="444"/>
      <c r="E24" s="452"/>
      <c r="F24" s="444"/>
      <c r="G24" s="328"/>
    </row>
    <row r="25" spans="1:7" customFormat="1" ht="13.5" customHeight="1">
      <c r="A25" s="328"/>
      <c r="B25" s="25">
        <v>6211</v>
      </c>
      <c r="C25" s="6" t="s">
        <v>379</v>
      </c>
      <c r="D25" s="140">
        <f>+'22'!E22</f>
        <v>0</v>
      </c>
      <c r="E25" s="601"/>
      <c r="F25" s="140">
        <f>+D25*E25</f>
        <v>0</v>
      </c>
      <c r="G25" s="328"/>
    </row>
    <row r="26" spans="1:7" customFormat="1" ht="13.5" customHeight="1">
      <c r="A26" s="328"/>
      <c r="B26" s="25">
        <v>6212</v>
      </c>
      <c r="C26" s="62" t="s">
        <v>393</v>
      </c>
      <c r="D26" s="140">
        <f>+'22'!E23</f>
        <v>0</v>
      </c>
      <c r="E26" s="602"/>
      <c r="F26" s="140">
        <f>+D26*E26</f>
        <v>0</v>
      </c>
      <c r="G26" s="328"/>
    </row>
    <row r="27" spans="1:7" customFormat="1" ht="13.5" customHeight="1">
      <c r="A27" s="328"/>
      <c r="B27" s="25">
        <v>6210</v>
      </c>
      <c r="C27" s="14" t="s">
        <v>394</v>
      </c>
      <c r="D27" s="274">
        <f>SUM(D25:D26)</f>
        <v>0</v>
      </c>
      <c r="E27" s="450"/>
      <c r="F27" s="274">
        <f>SUM(F25:F26)</f>
        <v>0</v>
      </c>
      <c r="G27" s="328"/>
    </row>
    <row r="28" spans="1:7" customFormat="1" ht="13.5" customHeight="1">
      <c r="A28" s="328"/>
      <c r="B28" s="25"/>
      <c r="C28" s="39"/>
      <c r="D28" s="351"/>
      <c r="E28" s="450"/>
      <c r="F28" s="351"/>
      <c r="G28" s="328"/>
    </row>
    <row r="29" spans="1:7" customFormat="1" ht="13.5" customHeight="1">
      <c r="A29" s="328"/>
      <c r="B29" s="25">
        <v>6220</v>
      </c>
      <c r="C29" s="6" t="s">
        <v>395</v>
      </c>
      <c r="D29" s="140">
        <f>+'22'!E26</f>
        <v>0</v>
      </c>
      <c r="E29" s="602"/>
      <c r="F29" s="140">
        <f>+D29*E29</f>
        <v>0</v>
      </c>
      <c r="G29" s="328"/>
    </row>
    <row r="30" spans="1:7" customFormat="1" ht="13.5" customHeight="1">
      <c r="A30" s="328"/>
      <c r="B30" s="25">
        <v>6231</v>
      </c>
      <c r="C30" s="3" t="s">
        <v>148</v>
      </c>
      <c r="D30" s="140">
        <f>+'22'!E27</f>
        <v>0</v>
      </c>
      <c r="E30" s="602"/>
      <c r="F30" s="140">
        <f>+D30*E30</f>
        <v>0</v>
      </c>
      <c r="G30" s="328"/>
    </row>
    <row r="31" spans="1:7" customFormat="1" ht="13.5" customHeight="1">
      <c r="A31" s="328"/>
      <c r="B31" s="25">
        <v>6232</v>
      </c>
      <c r="C31" s="139" t="s">
        <v>149</v>
      </c>
      <c r="D31" s="140">
        <f>+'22'!E28</f>
        <v>0</v>
      </c>
      <c r="E31" s="602"/>
      <c r="F31" s="140">
        <f>+D31*E31</f>
        <v>0</v>
      </c>
      <c r="G31" s="328"/>
    </row>
    <row r="32" spans="1:7" customFormat="1" ht="13.5" customHeight="1">
      <c r="A32" s="328"/>
      <c r="B32" s="25">
        <v>6230</v>
      </c>
      <c r="C32" s="85" t="s">
        <v>147</v>
      </c>
      <c r="D32" s="317">
        <f>SUM(D29:D31)</f>
        <v>0</v>
      </c>
      <c r="E32" s="450"/>
      <c r="F32" s="274">
        <f>SUM(F29:F31)</f>
        <v>0</v>
      </c>
      <c r="G32" s="328"/>
    </row>
    <row r="33" spans="1:7" customFormat="1" ht="13.5" customHeight="1">
      <c r="A33" s="328"/>
      <c r="B33" s="25"/>
      <c r="C33" s="3"/>
      <c r="D33" s="448"/>
      <c r="E33" s="453"/>
      <c r="F33" s="448"/>
      <c r="G33" s="328"/>
    </row>
    <row r="34" spans="1:7" customFormat="1" ht="13.5" customHeight="1">
      <c r="A34" s="328"/>
      <c r="B34" s="25"/>
      <c r="C34" s="284" t="s">
        <v>378</v>
      </c>
      <c r="D34" s="444"/>
      <c r="E34" s="452"/>
      <c r="F34" s="444"/>
      <c r="G34" s="328"/>
    </row>
    <row r="35" spans="1:7" customFormat="1" ht="13.5" customHeight="1">
      <c r="A35" s="328"/>
      <c r="B35" s="25">
        <v>6311</v>
      </c>
      <c r="C35" s="6" t="s">
        <v>397</v>
      </c>
      <c r="D35" s="140">
        <f>+'22'!E32</f>
        <v>0</v>
      </c>
      <c r="E35" s="601"/>
      <c r="F35" s="140">
        <f>+D35*E35</f>
        <v>0</v>
      </c>
      <c r="G35" s="328"/>
    </row>
    <row r="36" spans="1:7" customFormat="1" ht="13.5" customHeight="1">
      <c r="A36" s="328"/>
      <c r="B36" s="25">
        <v>6341</v>
      </c>
      <c r="C36" s="6" t="s">
        <v>398</v>
      </c>
      <c r="D36" s="140">
        <f>+'22'!E33</f>
        <v>0</v>
      </c>
      <c r="E36" s="602"/>
      <c r="F36" s="140">
        <f>+D36*E36</f>
        <v>0</v>
      </c>
      <c r="G36" s="328"/>
    </row>
    <row r="37" spans="1:7" customFormat="1" ht="13.5" customHeight="1">
      <c r="A37" s="328"/>
      <c r="B37" s="25">
        <v>6351</v>
      </c>
      <c r="C37" s="6" t="s">
        <v>399</v>
      </c>
      <c r="D37" s="140">
        <f>+'22'!E34</f>
        <v>0</v>
      </c>
      <c r="E37" s="602"/>
      <c r="F37" s="140">
        <f>+D37*E37</f>
        <v>0</v>
      </c>
      <c r="G37" s="328"/>
    </row>
    <row r="38" spans="1:7" customFormat="1" ht="13.5" customHeight="1">
      <c r="A38" s="328"/>
      <c r="B38" s="25">
        <v>6362</v>
      </c>
      <c r="C38" s="3" t="s">
        <v>400</v>
      </c>
      <c r="D38" s="140">
        <f>+'22'!E35</f>
        <v>0</v>
      </c>
      <c r="E38" s="602"/>
      <c r="F38" s="140">
        <f>+D38*E38</f>
        <v>0</v>
      </c>
      <c r="G38" s="328"/>
    </row>
    <row r="39" spans="1:7" customFormat="1" ht="13.5" customHeight="1">
      <c r="A39" s="328"/>
      <c r="B39" s="25">
        <v>6310</v>
      </c>
      <c r="C39" s="14" t="s">
        <v>401</v>
      </c>
      <c r="D39" s="274">
        <f>SUM(D35:D38)</f>
        <v>0</v>
      </c>
      <c r="E39" s="450"/>
      <c r="F39" s="274">
        <f>SUM(F35:F38)</f>
        <v>0</v>
      </c>
      <c r="G39" s="328"/>
    </row>
    <row r="40" spans="1:7" customFormat="1" ht="13.5" customHeight="1">
      <c r="A40" s="328"/>
      <c r="B40" s="25"/>
      <c r="C40" s="3"/>
      <c r="D40" s="448"/>
      <c r="E40" s="453"/>
      <c r="F40" s="448"/>
      <c r="G40" s="328"/>
    </row>
    <row r="41" spans="1:7" customFormat="1" ht="13.5" customHeight="1">
      <c r="A41" s="328"/>
      <c r="B41" s="25"/>
      <c r="C41" s="284" t="s">
        <v>396</v>
      </c>
      <c r="D41" s="444"/>
      <c r="E41" s="452"/>
      <c r="F41" s="444"/>
      <c r="G41" s="328"/>
    </row>
    <row r="42" spans="1:7" customFormat="1" ht="13.5" customHeight="1">
      <c r="A42" s="328"/>
      <c r="B42" s="25">
        <v>6411</v>
      </c>
      <c r="C42" s="6" t="s">
        <v>402</v>
      </c>
      <c r="D42" s="140">
        <f>+'22'!E39</f>
        <v>0</v>
      </c>
      <c r="E42" s="601"/>
      <c r="F42" s="140">
        <f t="shared" ref="F42:F49" si="0">+D42*E42</f>
        <v>0</v>
      </c>
      <c r="G42" s="328"/>
    </row>
    <row r="43" spans="1:7" customFormat="1" ht="13.5" customHeight="1">
      <c r="A43" s="328"/>
      <c r="B43" s="25">
        <v>6421</v>
      </c>
      <c r="C43" s="6" t="s">
        <v>403</v>
      </c>
      <c r="D43" s="140">
        <f>+'22'!E40</f>
        <v>0</v>
      </c>
      <c r="E43" s="601"/>
      <c r="F43" s="140">
        <f t="shared" si="0"/>
        <v>0</v>
      </c>
      <c r="G43" s="328"/>
    </row>
    <row r="44" spans="1:7" customFormat="1" ht="13.5" customHeight="1">
      <c r="A44" s="328"/>
      <c r="B44" s="25">
        <v>6422</v>
      </c>
      <c r="C44" s="6" t="s">
        <v>404</v>
      </c>
      <c r="D44" s="140">
        <f>+'22'!E41</f>
        <v>0</v>
      </c>
      <c r="E44" s="601"/>
      <c r="F44" s="140">
        <f t="shared" si="0"/>
        <v>0</v>
      </c>
      <c r="G44" s="328"/>
    </row>
    <row r="45" spans="1:7" customFormat="1" ht="13.5" customHeight="1">
      <c r="A45" s="328"/>
      <c r="B45" s="25">
        <v>6423</v>
      </c>
      <c r="C45" s="6" t="s">
        <v>405</v>
      </c>
      <c r="D45" s="140">
        <f>+'22'!E42</f>
        <v>0</v>
      </c>
      <c r="E45" s="601"/>
      <c r="F45" s="140">
        <f t="shared" si="0"/>
        <v>0</v>
      </c>
      <c r="G45" s="328"/>
    </row>
    <row r="46" spans="1:7" customFormat="1" ht="13.5" customHeight="1">
      <c r="A46" s="328"/>
      <c r="B46" s="25">
        <v>6424</v>
      </c>
      <c r="C46" s="6" t="s">
        <v>406</v>
      </c>
      <c r="D46" s="140">
        <f>+'22'!E43</f>
        <v>0</v>
      </c>
      <c r="E46" s="601"/>
      <c r="F46" s="140">
        <f t="shared" si="0"/>
        <v>0</v>
      </c>
      <c r="G46" s="328"/>
    </row>
    <row r="47" spans="1:7" customFormat="1" ht="13.5" customHeight="1">
      <c r="A47" s="328"/>
      <c r="B47" s="25">
        <v>6426</v>
      </c>
      <c r="C47" s="29" t="s">
        <v>428</v>
      </c>
      <c r="D47" s="140">
        <f>+'22'!E44</f>
        <v>0</v>
      </c>
      <c r="E47" s="601"/>
      <c r="F47" s="140">
        <f t="shared" si="0"/>
        <v>0</v>
      </c>
      <c r="G47" s="328"/>
    </row>
    <row r="48" spans="1:7" customFormat="1" ht="13.5" customHeight="1">
      <c r="A48" s="328"/>
      <c r="B48" s="25">
        <v>6431</v>
      </c>
      <c r="C48" s="6" t="s">
        <v>429</v>
      </c>
      <c r="D48" s="140">
        <f>+'22'!E45</f>
        <v>0</v>
      </c>
      <c r="E48" s="601"/>
      <c r="F48" s="140">
        <f t="shared" si="0"/>
        <v>0</v>
      </c>
      <c r="G48" s="328"/>
    </row>
    <row r="49" spans="1:7" customFormat="1" ht="13.5" customHeight="1">
      <c r="A49" s="328"/>
      <c r="B49" s="25">
        <v>6441</v>
      </c>
      <c r="C49" s="3" t="s">
        <v>430</v>
      </c>
      <c r="D49" s="140">
        <f>+'22'!E46</f>
        <v>0</v>
      </c>
      <c r="E49" s="601"/>
      <c r="F49" s="140">
        <f t="shared" si="0"/>
        <v>0</v>
      </c>
      <c r="G49" s="328"/>
    </row>
    <row r="50" spans="1:7" customFormat="1" ht="13.5" customHeight="1">
      <c r="A50" s="328"/>
      <c r="B50" s="25">
        <v>6410</v>
      </c>
      <c r="C50" s="14" t="s">
        <v>431</v>
      </c>
      <c r="D50" s="274">
        <f>SUM(D42:D49)</f>
        <v>0</v>
      </c>
      <c r="E50" s="452"/>
      <c r="F50" s="274">
        <f>SUM(F42:F49)</f>
        <v>0</v>
      </c>
      <c r="G50" s="328"/>
    </row>
    <row r="51" spans="1:7" customFormat="1" ht="13.5" customHeight="1">
      <c r="A51" s="328"/>
      <c r="B51" s="25"/>
      <c r="C51" s="3"/>
      <c r="D51" s="351"/>
      <c r="E51" s="450"/>
      <c r="F51" s="351"/>
      <c r="G51" s="328"/>
    </row>
    <row r="52" spans="1:7" customFormat="1" ht="13.5" customHeight="1">
      <c r="A52" s="328"/>
      <c r="B52" s="27"/>
      <c r="C52" s="314" t="s">
        <v>432</v>
      </c>
      <c r="D52" s="308">
        <f>D15+D22+D27+D32+D39+D50</f>
        <v>0</v>
      </c>
      <c r="E52" s="452"/>
      <c r="F52" s="308">
        <f>F15+F22+F27+F32+F39+F50</f>
        <v>0</v>
      </c>
      <c r="G52" s="328"/>
    </row>
    <row r="53" spans="1:7" customFormat="1" ht="54" customHeight="1">
      <c r="A53" s="328"/>
      <c r="B53" s="275"/>
      <c r="C53" s="1286" t="s">
        <v>1024</v>
      </c>
      <c r="D53" s="1287"/>
      <c r="E53" s="1287"/>
      <c r="F53" s="1288"/>
      <c r="G53" s="328"/>
    </row>
    <row r="54" spans="1:7" customFormat="1" ht="13.5" customHeight="1">
      <c r="A54" s="328"/>
      <c r="G54" s="328"/>
    </row>
    <row r="55" spans="1:7" customFormat="1" ht="13.5" customHeight="1">
      <c r="A55" s="328"/>
      <c r="G55" s="328"/>
    </row>
    <row r="56" spans="1:7" customFormat="1" ht="13.5" customHeight="1">
      <c r="A56" s="328"/>
      <c r="G56" s="328"/>
    </row>
    <row r="57" spans="1:7" customFormat="1" ht="13.5" customHeight="1">
      <c r="A57" s="328"/>
      <c r="G57" s="328"/>
    </row>
    <row r="58" spans="1:7" customFormat="1" ht="13.5" customHeight="1">
      <c r="A58" s="328"/>
      <c r="G58" s="328"/>
    </row>
    <row r="59" spans="1:7" customFormat="1" ht="13.5" customHeight="1">
      <c r="A59" s="328"/>
      <c r="G59" s="328"/>
    </row>
    <row r="60" spans="1:7" customFormat="1" ht="13.5" customHeight="1">
      <c r="A60" s="328"/>
      <c r="G60" s="328"/>
    </row>
    <row r="61" spans="1:7" customFormat="1" ht="13.5" customHeight="1">
      <c r="A61" s="328"/>
      <c r="G61" s="328"/>
    </row>
    <row r="62" spans="1:7" customFormat="1">
      <c r="A62" s="328"/>
      <c r="G62" s="328"/>
    </row>
    <row r="63" spans="1:7" customFormat="1">
      <c r="A63" s="328"/>
      <c r="G63" s="328"/>
    </row>
    <row r="64" spans="1:7" customFormat="1">
      <c r="A64" s="328"/>
      <c r="G64" s="328"/>
    </row>
    <row r="65" spans="1:7" customFormat="1">
      <c r="A65" s="328"/>
      <c r="G65" s="328"/>
    </row>
    <row r="66" spans="1:7" customFormat="1">
      <c r="A66" s="328"/>
      <c r="G66" s="328"/>
    </row>
    <row r="67" spans="1:7" customFormat="1">
      <c r="A67" s="328"/>
      <c r="G67" s="328"/>
    </row>
  </sheetData>
  <mergeCells count="4">
    <mergeCell ref="C53:F53"/>
    <mergeCell ref="B2:F2"/>
    <mergeCell ref="B3:F3"/>
    <mergeCell ref="B1:F1"/>
  </mergeCells>
  <phoneticPr fontId="0" type="noConversion"/>
  <printOptions horizontalCentered="1"/>
  <pageMargins left="0.5" right="0.5" top="1.19" bottom="0.5" header="0.5" footer="0.25"/>
  <pageSetup scale="83" orientation="portrait" r:id="rId1"/>
  <headerFooter alignWithMargins="0">
    <oddHeader>&amp;L&amp;12Annual Report of  &amp;UYour Telephone Company Name&amp;R&amp;12Year Ending &amp;UDecember 31, 2024</oddHeader>
    <oddFooter>&amp;C&amp;12&amp;A</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G72"/>
  <sheetViews>
    <sheetView showGridLines="0" zoomScaleNormal="100" workbookViewId="0">
      <pane xSplit="1" ySplit="7" topLeftCell="B8" activePane="bottomRight" state="frozen"/>
      <selection pane="topRight" activeCell="B1" sqref="B1"/>
      <selection pane="bottomLeft" activeCell="A8" sqref="A8"/>
      <selection pane="bottomRight" activeCell="B8" sqref="B8"/>
    </sheetView>
  </sheetViews>
  <sheetFormatPr defaultColWidth="9.109375" defaultRowHeight="13.2"/>
  <cols>
    <col min="1" max="1" width="13.44140625" style="329" customWidth="1"/>
    <col min="2" max="2" width="9.6640625" style="3" customWidth="1"/>
    <col min="3" max="3" width="51.33203125" style="3" customWidth="1"/>
    <col min="4" max="4" width="17.6640625" style="3" customWidth="1"/>
    <col min="5" max="5" width="17.33203125" style="3" customWidth="1"/>
    <col min="6" max="6" width="18" style="3" customWidth="1"/>
    <col min="7" max="7" width="13.33203125" style="329" customWidth="1"/>
    <col min="8" max="16384" width="9.109375" style="3"/>
  </cols>
  <sheetData>
    <row r="1" spans="2:6" ht="12" customHeight="1">
      <c r="B1" s="506"/>
      <c r="C1" s="23"/>
      <c r="D1" s="508"/>
      <c r="E1" s="23"/>
      <c r="F1" s="23"/>
    </row>
    <row r="2" spans="2:6" ht="15.75" customHeight="1">
      <c r="B2" s="1167" t="s">
        <v>202</v>
      </c>
      <c r="C2" s="1168"/>
      <c r="D2" s="1168"/>
      <c r="E2" s="1168"/>
      <c r="F2" s="1169"/>
    </row>
    <row r="3" spans="2:6" ht="13.2" customHeight="1">
      <c r="B3" s="51"/>
      <c r="C3" s="18"/>
      <c r="D3" s="51" t="s">
        <v>587</v>
      </c>
      <c r="E3" s="70"/>
      <c r="F3" s="70" t="s">
        <v>682</v>
      </c>
    </row>
    <row r="4" spans="2:6" ht="13.2" customHeight="1">
      <c r="B4" s="25"/>
      <c r="D4" s="25" t="s">
        <v>339</v>
      </c>
      <c r="E4" s="26" t="s">
        <v>292</v>
      </c>
      <c r="F4" s="26" t="s">
        <v>292</v>
      </c>
    </row>
    <row r="5" spans="2:6" ht="13.2" customHeight="1">
      <c r="B5" s="25"/>
      <c r="D5" s="30" t="s">
        <v>682</v>
      </c>
      <c r="E5" s="26" t="s">
        <v>175</v>
      </c>
      <c r="F5" s="26" t="s">
        <v>339</v>
      </c>
    </row>
    <row r="6" spans="2:6" ht="13.2" customHeight="1">
      <c r="B6" s="25" t="s">
        <v>553</v>
      </c>
      <c r="C6" s="242" t="s">
        <v>317</v>
      </c>
      <c r="D6" s="25" t="s">
        <v>838</v>
      </c>
      <c r="E6" s="26" t="s">
        <v>176</v>
      </c>
      <c r="F6" s="26" t="s">
        <v>446</v>
      </c>
    </row>
    <row r="7" spans="2:6" ht="13.2" customHeight="1">
      <c r="B7" s="27" t="s">
        <v>560</v>
      </c>
      <c r="C7" s="5" t="s">
        <v>739</v>
      </c>
      <c r="D7" s="27" t="s">
        <v>740</v>
      </c>
      <c r="E7" s="52" t="s">
        <v>746</v>
      </c>
      <c r="F7" s="748" t="s">
        <v>751</v>
      </c>
    </row>
    <row r="8" spans="2:6" ht="13.2" customHeight="1">
      <c r="B8" s="25"/>
      <c r="C8" s="306" t="s">
        <v>434</v>
      </c>
      <c r="D8" s="25"/>
      <c r="E8" s="25"/>
      <c r="F8" s="25"/>
    </row>
    <row r="9" spans="2:6" ht="13.2" customHeight="1">
      <c r="B9" s="25"/>
      <c r="D9" s="25"/>
      <c r="E9" s="25"/>
      <c r="F9" s="25"/>
    </row>
    <row r="10" spans="2:6" ht="13.2" customHeight="1">
      <c r="B10" s="25"/>
      <c r="C10" s="284" t="s">
        <v>435</v>
      </c>
      <c r="D10" s="25"/>
      <c r="E10" s="25"/>
      <c r="F10" s="25"/>
    </row>
    <row r="11" spans="2:6" ht="13.2" customHeight="1">
      <c r="B11" s="25">
        <v>6511</v>
      </c>
      <c r="C11" s="6" t="s">
        <v>436</v>
      </c>
      <c r="D11" s="61">
        <f>'23'!E8</f>
        <v>0</v>
      </c>
      <c r="E11" s="603"/>
      <c r="F11" s="61">
        <f>+D11*E11</f>
        <v>0</v>
      </c>
    </row>
    <row r="12" spans="2:6" ht="13.2" customHeight="1">
      <c r="B12" s="25">
        <v>6512</v>
      </c>
      <c r="C12" s="62" t="s">
        <v>437</v>
      </c>
      <c r="D12" s="61">
        <f>+'23'!E9</f>
        <v>0</v>
      </c>
      <c r="E12" s="603"/>
      <c r="F12" s="61">
        <f>+D12*E12</f>
        <v>0</v>
      </c>
    </row>
    <row r="13" spans="2:6" ht="13.2" customHeight="1">
      <c r="B13" s="25">
        <v>6510</v>
      </c>
      <c r="C13" s="14" t="s">
        <v>438</v>
      </c>
      <c r="D13" s="274">
        <f>SUM(D11:D12)</f>
        <v>0</v>
      </c>
      <c r="E13" s="450"/>
      <c r="F13" s="274">
        <f>SUM(F11:F12)</f>
        <v>0</v>
      </c>
    </row>
    <row r="14" spans="2:6" ht="13.2" customHeight="1">
      <c r="B14" s="25"/>
      <c r="C14" s="39"/>
      <c r="D14" s="448"/>
      <c r="E14" s="453"/>
      <c r="F14" s="448"/>
    </row>
    <row r="15" spans="2:6" ht="13.2" customHeight="1">
      <c r="B15" s="25"/>
      <c r="C15" s="284" t="s">
        <v>439</v>
      </c>
      <c r="D15" s="444"/>
      <c r="E15" s="452"/>
      <c r="F15" s="444"/>
    </row>
    <row r="16" spans="2:6" ht="13.2" customHeight="1">
      <c r="B16" s="25">
        <v>6531</v>
      </c>
      <c r="C16" s="6" t="s">
        <v>441</v>
      </c>
      <c r="D16" s="61">
        <f>+'23'!E13</f>
        <v>0</v>
      </c>
      <c r="E16" s="603"/>
      <c r="F16" s="61">
        <f>+D16*E16</f>
        <v>0</v>
      </c>
    </row>
    <row r="17" spans="2:6" ht="13.2" customHeight="1">
      <c r="B17" s="25">
        <v>6532</v>
      </c>
      <c r="C17" s="4" t="s">
        <v>515</v>
      </c>
      <c r="D17" s="61">
        <f>+'23'!E14</f>
        <v>0</v>
      </c>
      <c r="E17" s="603"/>
      <c r="F17" s="61">
        <f>+D17*E17</f>
        <v>0</v>
      </c>
    </row>
    <row r="18" spans="2:6" ht="13.2" customHeight="1">
      <c r="B18" s="25">
        <v>6533</v>
      </c>
      <c r="C18" s="6" t="s">
        <v>516</v>
      </c>
      <c r="D18" s="61">
        <f>+'23'!E15</f>
        <v>0</v>
      </c>
      <c r="E18" s="603"/>
      <c r="F18" s="61">
        <f>+D18*E18</f>
        <v>0</v>
      </c>
    </row>
    <row r="19" spans="2:6" ht="13.2" customHeight="1">
      <c r="B19" s="25">
        <v>6534</v>
      </c>
      <c r="C19" s="6" t="s">
        <v>517</v>
      </c>
      <c r="D19" s="61">
        <f>+'23'!E16</f>
        <v>0</v>
      </c>
      <c r="E19" s="603"/>
      <c r="F19" s="61">
        <f>+D19*E19</f>
        <v>0</v>
      </c>
    </row>
    <row r="20" spans="2:6" ht="13.2" customHeight="1">
      <c r="B20" s="25">
        <v>6535</v>
      </c>
      <c r="C20" s="3" t="s">
        <v>518</v>
      </c>
      <c r="D20" s="61">
        <f>+'23'!E17</f>
        <v>0</v>
      </c>
      <c r="E20" s="603"/>
      <c r="F20" s="61">
        <f>+D20*E20</f>
        <v>0</v>
      </c>
    </row>
    <row r="21" spans="2:6" ht="13.2" customHeight="1">
      <c r="B21" s="25">
        <v>6530</v>
      </c>
      <c r="C21" s="14" t="s">
        <v>440</v>
      </c>
      <c r="D21" s="274">
        <f>SUM(D16:D20)</f>
        <v>0</v>
      </c>
      <c r="E21" s="450"/>
      <c r="F21" s="274">
        <f>SUM(F16:F20)</f>
        <v>0</v>
      </c>
    </row>
    <row r="22" spans="2:6" ht="13.2" customHeight="1">
      <c r="B22" s="25"/>
      <c r="D22" s="448"/>
      <c r="E22" s="453"/>
      <c r="F22" s="448"/>
    </row>
    <row r="23" spans="2:6" ht="13.2" customHeight="1">
      <c r="B23" s="25">
        <v>6540</v>
      </c>
      <c r="C23" s="296" t="s">
        <v>519</v>
      </c>
      <c r="D23" s="274">
        <f>+'23'!E20</f>
        <v>0</v>
      </c>
      <c r="E23" s="604"/>
      <c r="F23" s="274">
        <f>+D23*E23</f>
        <v>0</v>
      </c>
    </row>
    <row r="24" spans="2:6" ht="13.2" customHeight="1">
      <c r="B24" s="25"/>
      <c r="D24" s="448"/>
      <c r="E24" s="453"/>
      <c r="F24" s="448"/>
    </row>
    <row r="25" spans="2:6" ht="13.2" customHeight="1">
      <c r="B25" s="25"/>
      <c r="C25" s="284" t="s">
        <v>634</v>
      </c>
      <c r="D25" s="444"/>
      <c r="E25" s="452"/>
      <c r="F25" s="444"/>
    </row>
    <row r="26" spans="2:6" ht="13.2" customHeight="1">
      <c r="B26" s="25">
        <v>6561</v>
      </c>
      <c r="C26" s="6" t="s">
        <v>521</v>
      </c>
      <c r="D26" s="61">
        <f>+'23'!E23</f>
        <v>0</v>
      </c>
      <c r="E26" s="605"/>
      <c r="F26" s="61">
        <f t="shared" ref="F26:F31" si="0">+D26*E26</f>
        <v>0</v>
      </c>
    </row>
    <row r="27" spans="2:6" ht="13.2" customHeight="1">
      <c r="B27" s="25">
        <v>6561.1</v>
      </c>
      <c r="C27" s="4" t="s">
        <v>522</v>
      </c>
      <c r="D27" s="61">
        <f>+'23'!E24</f>
        <v>0</v>
      </c>
      <c r="E27" s="603"/>
      <c r="F27" s="61">
        <f t="shared" si="0"/>
        <v>0</v>
      </c>
    </row>
    <row r="28" spans="2:6" ht="13.2" customHeight="1">
      <c r="B28" s="25">
        <v>6562</v>
      </c>
      <c r="C28" s="4" t="s">
        <v>523</v>
      </c>
      <c r="D28" s="61">
        <f>+'23'!E25</f>
        <v>0</v>
      </c>
      <c r="E28" s="603"/>
      <c r="F28" s="61">
        <f t="shared" si="0"/>
        <v>0</v>
      </c>
    </row>
    <row r="29" spans="2:6" ht="13.2" customHeight="1">
      <c r="B29" s="25">
        <v>6563</v>
      </c>
      <c r="C29" s="4" t="s">
        <v>524</v>
      </c>
      <c r="D29" s="61">
        <f>+'23'!E26</f>
        <v>0</v>
      </c>
      <c r="E29" s="603"/>
      <c r="F29" s="61">
        <f t="shared" si="0"/>
        <v>0</v>
      </c>
    </row>
    <row r="30" spans="2:6" ht="13.2" customHeight="1">
      <c r="B30" s="25">
        <v>6564</v>
      </c>
      <c r="C30" s="29" t="s">
        <v>525</v>
      </c>
      <c r="D30" s="61">
        <f>+'23'!E27</f>
        <v>0</v>
      </c>
      <c r="E30" s="603"/>
      <c r="F30" s="61">
        <f t="shared" si="0"/>
        <v>0</v>
      </c>
    </row>
    <row r="31" spans="2:6" ht="13.2" customHeight="1">
      <c r="B31" s="25">
        <v>6565</v>
      </c>
      <c r="C31" s="62" t="s">
        <v>526</v>
      </c>
      <c r="D31" s="61">
        <f>+'23'!E28</f>
        <v>0</v>
      </c>
      <c r="E31" s="603"/>
      <c r="F31" s="61">
        <f t="shared" si="0"/>
        <v>0</v>
      </c>
    </row>
    <row r="32" spans="2:6" ht="13.2" customHeight="1">
      <c r="B32" s="25">
        <v>6560</v>
      </c>
      <c r="C32" s="14" t="s">
        <v>520</v>
      </c>
      <c r="D32" s="274">
        <f>SUM(D26:D31)</f>
        <v>0</v>
      </c>
      <c r="E32" s="450"/>
      <c r="F32" s="274">
        <f>SUM(F26:F31)</f>
        <v>0</v>
      </c>
    </row>
    <row r="33" spans="2:6" ht="13.2" customHeight="1">
      <c r="B33" s="25"/>
      <c r="C33" s="39"/>
      <c r="D33" s="351"/>
      <c r="E33" s="450"/>
      <c r="F33" s="351"/>
    </row>
    <row r="34" spans="2:6" ht="13.2" customHeight="1">
      <c r="B34" s="25"/>
      <c r="C34" s="296" t="s">
        <v>527</v>
      </c>
      <c r="D34" s="61">
        <f>D13+D21+D23+D32</f>
        <v>0</v>
      </c>
      <c r="E34" s="603"/>
      <c r="F34" s="61">
        <f>F13+F21+F23+F32</f>
        <v>0</v>
      </c>
    </row>
    <row r="35" spans="2:6" ht="13.2" customHeight="1">
      <c r="B35" s="25"/>
      <c r="C35" s="39"/>
      <c r="D35" s="449"/>
      <c r="E35" s="454"/>
      <c r="F35" s="448"/>
    </row>
    <row r="36" spans="2:6" ht="13.2" customHeight="1">
      <c r="B36" s="25"/>
      <c r="C36" s="296" t="s">
        <v>706</v>
      </c>
      <c r="D36" s="444"/>
      <c r="E36" s="452"/>
      <c r="F36" s="444"/>
    </row>
    <row r="37" spans="2:6" ht="13.2" customHeight="1">
      <c r="B37" s="25">
        <v>6611</v>
      </c>
      <c r="C37" s="6" t="s">
        <v>151</v>
      </c>
      <c r="D37" s="61">
        <f>+'23'!E34</f>
        <v>0</v>
      </c>
      <c r="E37" s="606"/>
      <c r="F37" s="61">
        <f>+D37*E37</f>
        <v>0</v>
      </c>
    </row>
    <row r="38" spans="2:6" ht="13.2" customHeight="1">
      <c r="B38" s="25">
        <v>6613</v>
      </c>
      <c r="C38" s="6" t="s">
        <v>152</v>
      </c>
      <c r="D38" s="61">
        <f>+'23'!E35</f>
        <v>0</v>
      </c>
      <c r="E38" s="606"/>
      <c r="F38" s="61">
        <f>+D38*E38</f>
        <v>0</v>
      </c>
    </row>
    <row r="39" spans="2:6" ht="13.2" customHeight="1">
      <c r="B39" s="25">
        <v>6610</v>
      </c>
      <c r="C39" s="6" t="s">
        <v>150</v>
      </c>
      <c r="D39" s="274">
        <f>SUM(D37:D38)</f>
        <v>0</v>
      </c>
      <c r="E39" s="452"/>
      <c r="F39" s="274">
        <f>SUM(F37:F38)</f>
        <v>0</v>
      </c>
    </row>
    <row r="40" spans="2:6" ht="13.2" customHeight="1">
      <c r="B40" s="25">
        <v>6620.1</v>
      </c>
      <c r="C40" s="29" t="s">
        <v>154</v>
      </c>
      <c r="D40" s="61">
        <f>+'23'!E37</f>
        <v>0</v>
      </c>
      <c r="E40" s="606"/>
      <c r="F40" s="61">
        <f>+D40*E40</f>
        <v>0</v>
      </c>
    </row>
    <row r="41" spans="2:6" ht="13.2" customHeight="1">
      <c r="B41" s="25">
        <v>6620.2</v>
      </c>
      <c r="C41" s="6" t="s">
        <v>153</v>
      </c>
      <c r="D41" s="61">
        <f>+'23'!E38</f>
        <v>0</v>
      </c>
      <c r="E41" s="605"/>
      <c r="F41" s="61">
        <f>+D41*E41</f>
        <v>0</v>
      </c>
    </row>
    <row r="42" spans="2:6" ht="13.2" customHeight="1">
      <c r="B42" s="25">
        <v>6620</v>
      </c>
      <c r="C42" s="3" t="s">
        <v>66</v>
      </c>
      <c r="D42" s="274">
        <f>SUM(D40:D41)</f>
        <v>0</v>
      </c>
      <c r="E42" s="453"/>
      <c r="F42" s="274">
        <f>SUM(F40:F41)</f>
        <v>0</v>
      </c>
    </row>
    <row r="43" spans="2:6" ht="13.2" customHeight="1">
      <c r="B43" s="25"/>
      <c r="C43" s="14" t="s">
        <v>535</v>
      </c>
      <c r="D43" s="274">
        <f>+D39+D42</f>
        <v>0</v>
      </c>
      <c r="E43" s="450"/>
      <c r="F43" s="274">
        <f>+F39+F42</f>
        <v>0</v>
      </c>
    </row>
    <row r="44" spans="2:6" ht="13.2" customHeight="1">
      <c r="B44" s="25"/>
      <c r="D44" s="448"/>
      <c r="E44" s="453"/>
      <c r="F44" s="448"/>
    </row>
    <row r="45" spans="2:6" ht="13.2" customHeight="1">
      <c r="B45" s="25"/>
      <c r="C45" s="296" t="s">
        <v>529</v>
      </c>
      <c r="D45" s="444"/>
      <c r="E45" s="452"/>
      <c r="F45" s="444"/>
    </row>
    <row r="46" spans="2:6" ht="13.2" customHeight="1">
      <c r="B46" s="25">
        <v>6710</v>
      </c>
      <c r="C46" s="6" t="s">
        <v>530</v>
      </c>
      <c r="D46" s="61">
        <f>+'23'!E43</f>
        <v>0</v>
      </c>
      <c r="E46" s="605"/>
      <c r="F46" s="61">
        <f>+D46*E46</f>
        <v>0</v>
      </c>
    </row>
    <row r="47" spans="2:6" ht="13.2" customHeight="1">
      <c r="B47" s="25">
        <v>6720</v>
      </c>
      <c r="C47" s="6" t="s">
        <v>531</v>
      </c>
      <c r="D47" s="61">
        <f>+'23'!E44</f>
        <v>0</v>
      </c>
      <c r="E47" s="604"/>
      <c r="F47" s="61">
        <f>+D47*E47</f>
        <v>0</v>
      </c>
    </row>
    <row r="48" spans="2:6" ht="13.2" customHeight="1">
      <c r="B48" s="25">
        <v>6790</v>
      </c>
      <c r="C48" s="3" t="s">
        <v>532</v>
      </c>
      <c r="D48" s="61">
        <f>+'23'!E45</f>
        <v>0</v>
      </c>
      <c r="E48" s="603"/>
      <c r="F48" s="61">
        <f>+D48*E48</f>
        <v>0</v>
      </c>
    </row>
    <row r="49" spans="2:6" ht="13.2" customHeight="1">
      <c r="B49" s="25"/>
      <c r="C49" s="14" t="s">
        <v>533</v>
      </c>
      <c r="D49" s="274">
        <f>SUM(D46:D48)</f>
        <v>0</v>
      </c>
      <c r="E49" s="450"/>
      <c r="F49" s="274">
        <f>SUM(F46:F48)</f>
        <v>0</v>
      </c>
    </row>
    <row r="50" spans="2:6" ht="13.2" customHeight="1">
      <c r="B50" s="25"/>
      <c r="D50" s="351"/>
      <c r="E50" s="351"/>
      <c r="F50" s="351"/>
    </row>
    <row r="51" spans="2:6" ht="13.2" customHeight="1">
      <c r="B51" s="25"/>
      <c r="C51" s="296" t="s">
        <v>534</v>
      </c>
      <c r="D51" s="274">
        <f>+D34+D43+D49+'24'!D52</f>
        <v>0</v>
      </c>
      <c r="E51" s="61"/>
      <c r="F51" s="274">
        <f>+F34+F43+F49+'24'!F52</f>
        <v>0</v>
      </c>
    </row>
    <row r="52" spans="2:6" ht="13.2" customHeight="1">
      <c r="B52" s="20"/>
      <c r="C52" s="455" t="s">
        <v>12</v>
      </c>
      <c r="F52" s="8"/>
    </row>
    <row r="53" spans="2:6" ht="13.2" customHeight="1">
      <c r="B53" s="20"/>
      <c r="C53" s="455" t="s">
        <v>391</v>
      </c>
      <c r="F53" s="8"/>
    </row>
    <row r="54" spans="2:6" ht="13.2" customHeight="1">
      <c r="B54" s="20"/>
      <c r="C54" s="1387"/>
      <c r="D54" s="1388"/>
      <c r="E54" s="1388"/>
      <c r="F54" s="1389"/>
    </row>
    <row r="55" spans="2:6" ht="13.2" customHeight="1">
      <c r="B55" s="20"/>
      <c r="C55" s="1390"/>
      <c r="D55" s="1391"/>
      <c r="E55" s="1391"/>
      <c r="F55" s="1392"/>
    </row>
    <row r="56" spans="2:6" ht="13.2" customHeight="1">
      <c r="B56" s="19"/>
      <c r="C56" s="1393"/>
      <c r="D56" s="1394"/>
      <c r="E56" s="1394"/>
      <c r="F56" s="1395"/>
    </row>
    <row r="57" spans="2:6" ht="13.2" customHeight="1"/>
    <row r="58" spans="2:6" ht="13.2" customHeight="1"/>
    <row r="59" spans="2:6" ht="13.2" customHeight="1"/>
    <row r="60" spans="2:6" ht="13.2" customHeight="1"/>
    <row r="61" spans="2:6" ht="13.2" customHeight="1"/>
    <row r="62" spans="2:6" ht="13.2" customHeight="1"/>
    <row r="63" spans="2:6" ht="13.2" customHeight="1"/>
    <row r="64" spans="2:6" ht="13.2" customHeight="1"/>
    <row r="65" ht="13.2" customHeight="1"/>
    <row r="66" ht="13.2" customHeight="1"/>
    <row r="67" ht="13.2" customHeight="1"/>
    <row r="68" ht="13.2" customHeight="1"/>
    <row r="69" ht="13.2" customHeight="1"/>
    <row r="70" ht="13.2" customHeight="1"/>
    <row r="71" ht="13.2" customHeight="1"/>
    <row r="72" ht="13.2" customHeight="1"/>
  </sheetData>
  <mergeCells count="2">
    <mergeCell ref="B2:F2"/>
    <mergeCell ref="C54:F56"/>
  </mergeCells>
  <phoneticPr fontId="0" type="noConversion"/>
  <printOptions horizontalCentered="1"/>
  <pageMargins left="0.5" right="0.5" top="1.19" bottom="0.5" header="0.5" footer="0.25"/>
  <pageSetup scale="85" orientation="portrait" r:id="rId1"/>
  <headerFooter alignWithMargins="0">
    <oddHeader>&amp;L&amp;12Annual Report of  &amp;UYour Telephone Company Name&amp;R&amp;12Year Ending &amp;UDecember 31, 2024</oddHeader>
    <oddFooter>&amp;C&amp;12&amp;A</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F50"/>
  <sheetViews>
    <sheetView showGridLines="0"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ColWidth="9.109375" defaultRowHeight="13.5" customHeight="1"/>
  <cols>
    <col min="1" max="1" width="11.6640625" style="329" customWidth="1"/>
    <col min="2" max="2" width="48.88671875" style="3" customWidth="1"/>
    <col min="3" max="3" width="17.33203125" style="3" customWidth="1"/>
    <col min="4" max="4" width="23.44140625" style="3" customWidth="1"/>
    <col min="5" max="5" width="23.109375" style="3" customWidth="1"/>
    <col min="6" max="6" width="11.6640625" style="329" customWidth="1"/>
    <col min="7" max="16384" width="9.109375" style="3"/>
  </cols>
  <sheetData>
    <row r="1" spans="2:5" ht="16.649999999999999" customHeight="1">
      <c r="B1" s="1167" t="s">
        <v>178</v>
      </c>
      <c r="C1" s="1168"/>
      <c r="D1" s="1168"/>
      <c r="E1" s="1169"/>
    </row>
    <row r="2" spans="2:5" ht="29.25" customHeight="1">
      <c r="B2" s="1396" t="s">
        <v>17</v>
      </c>
      <c r="C2" s="1397"/>
      <c r="D2" s="1397"/>
      <c r="E2" s="1398"/>
    </row>
    <row r="3" spans="2:5" ht="13.5" customHeight="1">
      <c r="B3" s="187"/>
      <c r="C3" s="169"/>
      <c r="D3" s="169"/>
      <c r="E3" s="170"/>
    </row>
    <row r="4" spans="2:5" ht="13.5" customHeight="1">
      <c r="B4" s="188"/>
      <c r="C4" s="173" t="s">
        <v>716</v>
      </c>
      <c r="D4" s="173" t="s">
        <v>177</v>
      </c>
      <c r="E4" s="173" t="s">
        <v>177</v>
      </c>
    </row>
    <row r="5" spans="2:5" ht="13.5" customHeight="1">
      <c r="B5" s="184" t="s">
        <v>557</v>
      </c>
      <c r="C5" s="185" t="s">
        <v>133</v>
      </c>
      <c r="D5" s="183" t="s">
        <v>314</v>
      </c>
      <c r="E5" s="183" t="s">
        <v>292</v>
      </c>
    </row>
    <row r="6" spans="2:5" ht="13.5" customHeight="1">
      <c r="B6" s="787" t="s">
        <v>538</v>
      </c>
      <c r="C6" s="166"/>
      <c r="D6" s="166"/>
      <c r="E6" s="53"/>
    </row>
    <row r="7" spans="2:5" ht="13.5" customHeight="1">
      <c r="B7" s="14"/>
      <c r="C7" s="166"/>
      <c r="D7" s="166"/>
      <c r="E7" s="53"/>
    </row>
    <row r="8" spans="2:5" ht="13.5" customHeight="1">
      <c r="B8" s="14"/>
      <c r="C8" s="166"/>
      <c r="D8" s="166"/>
      <c r="E8" s="53"/>
    </row>
    <row r="9" spans="2:5" ht="13.5" customHeight="1">
      <c r="B9" s="14"/>
      <c r="C9" s="166"/>
      <c r="D9" s="166"/>
      <c r="E9" s="53"/>
    </row>
    <row r="10" spans="2:5" ht="13.5" customHeight="1">
      <c r="B10" s="14"/>
      <c r="C10" s="166"/>
      <c r="D10" s="166"/>
      <c r="E10" s="53"/>
    </row>
    <row r="11" spans="2:5" ht="13.5" customHeight="1">
      <c r="B11" s="14"/>
      <c r="C11" s="166"/>
      <c r="D11" s="166"/>
      <c r="E11" s="53"/>
    </row>
    <row r="12" spans="2:5" ht="13.5" customHeight="1">
      <c r="B12" s="14"/>
      <c r="C12" s="53"/>
      <c r="D12" s="53"/>
      <c r="E12" s="53"/>
    </row>
    <row r="13" spans="2:5" ht="13.5" customHeight="1">
      <c r="B13" s="14"/>
      <c r="C13" s="53"/>
      <c r="D13" s="53"/>
      <c r="E13" s="53"/>
    </row>
    <row r="14" spans="2:5" ht="13.5" customHeight="1">
      <c r="B14" s="14"/>
      <c r="C14" s="144"/>
      <c r="D14" s="144"/>
      <c r="E14" s="144"/>
    </row>
    <row r="15" spans="2:5" ht="13.5" customHeight="1">
      <c r="B15" s="14"/>
      <c r="C15" s="53"/>
      <c r="D15" s="53"/>
      <c r="E15" s="53"/>
    </row>
    <row r="16" spans="2:5" ht="13.5" customHeight="1">
      <c r="B16" s="14"/>
      <c r="C16" s="166"/>
      <c r="D16" s="166"/>
      <c r="E16" s="53"/>
    </row>
    <row r="17" spans="2:5" ht="13.5" customHeight="1">
      <c r="B17" s="85"/>
      <c r="C17" s="166"/>
      <c r="D17" s="166"/>
      <c r="E17" s="53"/>
    </row>
    <row r="18" spans="2:5" ht="13.5" customHeight="1">
      <c r="B18" s="2"/>
      <c r="C18" s="144"/>
      <c r="D18" s="144"/>
      <c r="E18" s="144"/>
    </row>
    <row r="19" spans="2:5" ht="13.5" customHeight="1">
      <c r="B19" s="2"/>
      <c r="C19" s="144"/>
      <c r="D19" s="144"/>
      <c r="E19" s="144"/>
    </row>
    <row r="20" spans="2:5" ht="13.5" customHeight="1">
      <c r="B20" s="186"/>
      <c r="C20" s="166"/>
      <c r="D20" s="166"/>
      <c r="E20" s="53"/>
    </row>
    <row r="21" spans="2:5" ht="13.5" customHeight="1">
      <c r="B21" s="14"/>
      <c r="C21" s="166"/>
      <c r="D21" s="166"/>
      <c r="E21" s="53"/>
    </row>
    <row r="22" spans="2:5" ht="13.5" customHeight="1">
      <c r="B22" s="14"/>
      <c r="C22" s="166"/>
      <c r="D22" s="166"/>
      <c r="E22" s="53"/>
    </row>
    <row r="23" spans="2:5" ht="13.5" customHeight="1">
      <c r="B23" s="14"/>
      <c r="C23" s="166"/>
      <c r="D23" s="166"/>
      <c r="E23" s="53"/>
    </row>
    <row r="24" spans="2:5" ht="13.5" customHeight="1">
      <c r="B24" s="14"/>
      <c r="C24" s="166"/>
      <c r="D24" s="166"/>
      <c r="E24" s="53"/>
    </row>
    <row r="25" spans="2:5" ht="13.5" customHeight="1">
      <c r="B25" s="14"/>
      <c r="C25" s="166"/>
      <c r="D25" s="166"/>
      <c r="E25" s="53"/>
    </row>
    <row r="26" spans="2:5" ht="13.5" customHeight="1">
      <c r="B26" s="14"/>
      <c r="C26" s="53"/>
      <c r="D26" s="53"/>
      <c r="E26" s="53"/>
    </row>
    <row r="27" spans="2:5" ht="13.5" customHeight="1">
      <c r="B27" s="14"/>
      <c r="C27" s="53"/>
      <c r="D27" s="53"/>
      <c r="E27" s="53"/>
    </row>
    <row r="28" spans="2:5" ht="13.5" customHeight="1">
      <c r="B28" s="14"/>
      <c r="C28" s="144"/>
      <c r="D28" s="144"/>
      <c r="E28" s="144"/>
    </row>
    <row r="29" spans="2:5" ht="13.5" customHeight="1">
      <c r="B29" s="14"/>
      <c r="C29" s="53"/>
      <c r="D29" s="53"/>
      <c r="E29" s="53"/>
    </row>
    <row r="30" spans="2:5" ht="13.5" customHeight="1">
      <c r="B30" s="14"/>
      <c r="C30" s="166"/>
      <c r="D30" s="166"/>
      <c r="E30" s="53"/>
    </row>
    <row r="31" spans="2:5" ht="13.5" customHeight="1">
      <c r="B31" s="85"/>
      <c r="C31" s="166"/>
      <c r="D31" s="166"/>
      <c r="E31" s="53"/>
    </row>
    <row r="32" spans="2:5" ht="13.5" customHeight="1">
      <c r="B32" s="2"/>
      <c r="C32" s="144"/>
      <c r="D32" s="144"/>
      <c r="E32" s="144"/>
    </row>
    <row r="33" spans="2:5" ht="13.5" customHeight="1">
      <c r="B33" s="2"/>
      <c r="C33" s="144"/>
      <c r="D33" s="144"/>
      <c r="E33" s="144"/>
    </row>
    <row r="34" spans="2:5" ht="13.5" customHeight="1">
      <c r="B34" s="2"/>
      <c r="C34" s="144"/>
      <c r="D34" s="144"/>
      <c r="E34" s="144"/>
    </row>
    <row r="35" spans="2:5" ht="13.5" customHeight="1">
      <c r="B35" s="2"/>
      <c r="C35" s="144"/>
      <c r="D35" s="144"/>
      <c r="E35" s="144"/>
    </row>
    <row r="36" spans="2:5" ht="13.5" customHeight="1">
      <c r="B36" s="2"/>
      <c r="C36" s="144"/>
      <c r="D36" s="144"/>
      <c r="E36" s="144"/>
    </row>
    <row r="37" spans="2:5" ht="13.5" customHeight="1">
      <c r="B37" s="2"/>
      <c r="C37" s="144"/>
      <c r="D37" s="144"/>
      <c r="E37" s="144"/>
    </row>
    <row r="38" spans="2:5" ht="13.5" customHeight="1">
      <c r="B38" s="2"/>
      <c r="C38" s="144"/>
      <c r="D38" s="144"/>
      <c r="E38" s="144"/>
    </row>
    <row r="39" spans="2:5" ht="13.5" customHeight="1">
      <c r="B39" s="2"/>
      <c r="C39" s="144"/>
      <c r="D39" s="144"/>
      <c r="E39" s="144"/>
    </row>
    <row r="40" spans="2:5" ht="13.5" customHeight="1">
      <c r="B40" s="2"/>
      <c r="C40" s="144"/>
      <c r="D40" s="144"/>
      <c r="E40" s="144"/>
    </row>
    <row r="41" spans="2:5" ht="13.5" customHeight="1">
      <c r="B41" s="2"/>
      <c r="C41" s="144"/>
      <c r="D41" s="144"/>
      <c r="E41" s="144"/>
    </row>
    <row r="42" spans="2:5" ht="13.5" customHeight="1">
      <c r="B42" s="2"/>
      <c r="C42" s="144"/>
      <c r="D42" s="144"/>
      <c r="E42" s="144"/>
    </row>
    <row r="43" spans="2:5" ht="13.5" customHeight="1">
      <c r="B43" s="2"/>
      <c r="C43" s="144"/>
      <c r="D43" s="144"/>
      <c r="E43" s="144"/>
    </row>
    <row r="44" spans="2:5" ht="13.5" customHeight="1">
      <c r="B44" s="2"/>
      <c r="C44" s="144"/>
      <c r="D44" s="144"/>
      <c r="E44" s="144"/>
    </row>
    <row r="45" spans="2:5" ht="13.5" customHeight="1">
      <c r="B45" s="2"/>
      <c r="C45" s="144"/>
      <c r="D45" s="144"/>
      <c r="E45" s="144"/>
    </row>
    <row r="46" spans="2:5" ht="13.5" customHeight="1">
      <c r="B46" s="2"/>
      <c r="C46" s="144"/>
      <c r="D46" s="144"/>
      <c r="E46" s="144"/>
    </row>
    <row r="47" spans="2:5" ht="13.5" customHeight="1">
      <c r="B47" s="2"/>
      <c r="C47" s="144"/>
      <c r="D47" s="144"/>
      <c r="E47" s="144"/>
    </row>
    <row r="48" spans="2:5" ht="13.5" customHeight="1">
      <c r="B48" s="2"/>
      <c r="C48" s="144"/>
      <c r="D48" s="144"/>
      <c r="E48" s="144"/>
    </row>
    <row r="49" spans="2:5" ht="13.5" customHeight="1">
      <c r="B49" s="2"/>
      <c r="C49" s="144"/>
      <c r="D49" s="144"/>
      <c r="E49" s="144"/>
    </row>
    <row r="50" spans="2:5" ht="13.5" customHeight="1">
      <c r="B50" s="2"/>
      <c r="C50" s="144"/>
      <c r="D50" s="144"/>
      <c r="E50" s="144"/>
    </row>
  </sheetData>
  <mergeCells count="2">
    <mergeCell ref="B2:E2"/>
    <mergeCell ref="B1:E1"/>
  </mergeCells>
  <phoneticPr fontId="0" type="noConversion"/>
  <printOptions horizontalCentered="1"/>
  <pageMargins left="0.5" right="0.5" top="1.19" bottom="0.5" header="0.5" footer="0.25"/>
  <pageSetup scale="86" orientation="portrait" r:id="rId1"/>
  <headerFooter alignWithMargins="0">
    <oddHeader>&amp;L&amp;12Annual Report of  &amp;UYour Telephone Company Name&amp;R&amp;12Year Ending &amp;UDecember 31, 2024</oddHeader>
    <oddFooter>&amp;C&amp;12&amp;A</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H43"/>
  <sheetViews>
    <sheetView showGridLines="0" zoomScaleNormal="100" workbookViewId="0">
      <selection activeCell="C9" sqref="C9"/>
    </sheetView>
  </sheetViews>
  <sheetFormatPr defaultColWidth="15.6640625" defaultRowHeight="13.2"/>
  <cols>
    <col min="1" max="1" width="15.6640625" style="329" customWidth="1"/>
    <col min="2" max="2" width="8.44140625" style="3" customWidth="1"/>
    <col min="3" max="3" width="45.6640625" style="3" customWidth="1"/>
    <col min="4" max="4" width="17.88671875" style="3" customWidth="1"/>
    <col min="5" max="5" width="18.109375" style="3" customWidth="1"/>
    <col min="6" max="6" width="18.44140625" style="3" customWidth="1"/>
    <col min="7" max="7" width="15.6640625" style="329" customWidth="1"/>
    <col min="8" max="16384" width="15.6640625" style="3"/>
  </cols>
  <sheetData>
    <row r="1" spans="2:6" ht="15.75" customHeight="1">
      <c r="B1" s="1167" t="s">
        <v>788</v>
      </c>
      <c r="C1" s="1168"/>
      <c r="D1" s="1168"/>
      <c r="E1" s="1168"/>
      <c r="F1" s="1169"/>
    </row>
    <row r="2" spans="2:6" ht="13.5" customHeight="1">
      <c r="B2" s="51"/>
      <c r="C2" s="94"/>
      <c r="D2" s="44"/>
      <c r="E2" s="51" t="s">
        <v>44</v>
      </c>
      <c r="F2" s="70" t="s">
        <v>602</v>
      </c>
    </row>
    <row r="3" spans="2:6" ht="13.5" customHeight="1">
      <c r="B3" s="25" t="s">
        <v>553</v>
      </c>
      <c r="C3" s="1"/>
      <c r="D3" s="38" t="s">
        <v>604</v>
      </c>
      <c r="E3" s="25" t="s">
        <v>605</v>
      </c>
      <c r="F3" s="26" t="s">
        <v>605</v>
      </c>
    </row>
    <row r="4" spans="2:6" ht="13.5" customHeight="1">
      <c r="B4" s="27" t="s">
        <v>560</v>
      </c>
      <c r="C4" s="36" t="s">
        <v>554</v>
      </c>
      <c r="D4" s="1083" t="s">
        <v>1080</v>
      </c>
      <c r="E4" s="1084" t="s">
        <v>1073</v>
      </c>
      <c r="F4" s="1085" t="s">
        <v>1060</v>
      </c>
    </row>
    <row r="5" spans="2:6" ht="13.5" customHeight="1">
      <c r="B5" s="25">
        <v>4550</v>
      </c>
      <c r="C5" s="457" t="s">
        <v>576</v>
      </c>
      <c r="D5" s="14"/>
      <c r="E5" s="2"/>
      <c r="F5" s="14"/>
    </row>
    <row r="6" spans="2:6" ht="13.5" customHeight="1">
      <c r="B6" s="25"/>
      <c r="C6" s="34" t="s">
        <v>800</v>
      </c>
      <c r="D6" s="14"/>
      <c r="E6" s="2"/>
      <c r="F6" s="14"/>
    </row>
    <row r="7" spans="2:6" ht="13.5" customHeight="1">
      <c r="B7" s="25"/>
      <c r="C7" s="3" t="s">
        <v>789</v>
      </c>
      <c r="D7" s="265"/>
      <c r="E7" s="318"/>
      <c r="F7" s="251"/>
    </row>
    <row r="8" spans="2:6" ht="13.5" customHeight="1">
      <c r="B8" s="25"/>
      <c r="C8" s="1107" t="s">
        <v>1067</v>
      </c>
      <c r="D8" s="175"/>
      <c r="E8" s="165"/>
      <c r="F8" s="104"/>
    </row>
    <row r="9" spans="2:6" ht="13.5" customHeight="1">
      <c r="B9" s="25"/>
      <c r="C9" s="6" t="s">
        <v>625</v>
      </c>
      <c r="D9" s="53"/>
      <c r="E9" s="76"/>
      <c r="F9" s="53"/>
    </row>
    <row r="10" spans="2:6" ht="13.5" customHeight="1">
      <c r="B10" s="25"/>
      <c r="C10" s="3" t="s">
        <v>626</v>
      </c>
      <c r="D10" s="106"/>
      <c r="E10" s="76"/>
      <c r="F10" s="86"/>
    </row>
    <row r="11" spans="2:6" ht="13.5" customHeight="1">
      <c r="B11" s="25"/>
      <c r="C11" s="14" t="s">
        <v>627</v>
      </c>
      <c r="D11" s="265">
        <f>SUM(D9:D10)</f>
        <v>0</v>
      </c>
      <c r="E11" s="272">
        <f>SUM(E9:E10)</f>
        <v>0</v>
      </c>
      <c r="F11" s="251">
        <f>SUM(F9:F10)</f>
        <v>0</v>
      </c>
    </row>
    <row r="12" spans="2:6" ht="13.5" customHeight="1">
      <c r="B12" s="25"/>
      <c r="C12" s="1107" t="s">
        <v>1068</v>
      </c>
      <c r="D12" s="175"/>
      <c r="E12" s="165"/>
      <c r="F12" s="104"/>
    </row>
    <row r="13" spans="2:6" ht="13.5" customHeight="1">
      <c r="B13" s="25"/>
      <c r="C13" s="6" t="s">
        <v>628</v>
      </c>
      <c r="D13" s="176"/>
      <c r="E13" s="76"/>
      <c r="F13" s="11"/>
    </row>
    <row r="14" spans="2:6" ht="13.5" customHeight="1">
      <c r="B14" s="25"/>
      <c r="C14" s="6" t="s">
        <v>629</v>
      </c>
      <c r="D14" s="106"/>
      <c r="E14" s="76"/>
      <c r="F14" s="86"/>
    </row>
    <row r="15" spans="2:6" ht="13.5" customHeight="1">
      <c r="B15" s="25"/>
      <c r="C15" s="3" t="s">
        <v>630</v>
      </c>
      <c r="D15" s="106"/>
      <c r="E15" s="76"/>
      <c r="F15" s="86"/>
    </row>
    <row r="16" spans="2:6" ht="13.5" customHeight="1">
      <c r="B16" s="25"/>
      <c r="C16" s="14" t="s">
        <v>631</v>
      </c>
      <c r="D16" s="265">
        <f>SUM(D13:D15)</f>
        <v>0</v>
      </c>
      <c r="E16" s="272">
        <f>SUM(E13:E15)</f>
        <v>0</v>
      </c>
      <c r="F16" s="251">
        <f>SUM(F13:F15)</f>
        <v>0</v>
      </c>
    </row>
    <row r="17" spans="2:8" ht="13.5" customHeight="1">
      <c r="B17" s="25"/>
      <c r="D17" s="367"/>
      <c r="E17" s="456"/>
      <c r="F17" s="368"/>
    </row>
    <row r="18" spans="2:8" ht="13.5" customHeight="1">
      <c r="B18" s="25"/>
      <c r="C18" s="112" t="s">
        <v>291</v>
      </c>
      <c r="D18" s="267">
        <f>+D7+D11-D16</f>
        <v>0</v>
      </c>
      <c r="E18" s="272">
        <f>+E7+E11-E16</f>
        <v>0</v>
      </c>
      <c r="F18" s="268">
        <f>+F7+F11-F16</f>
        <v>0</v>
      </c>
    </row>
    <row r="19" spans="2:8" ht="13.5" customHeight="1">
      <c r="B19" s="55"/>
      <c r="C19" s="22"/>
      <c r="D19" s="22"/>
      <c r="E19" s="27"/>
      <c r="F19" s="24"/>
    </row>
    <row r="20" spans="2:8" ht="40.5" customHeight="1">
      <c r="B20" s="47"/>
      <c r="C20" s="1399" t="s">
        <v>839</v>
      </c>
      <c r="D20" s="1400"/>
      <c r="E20" s="1400"/>
      <c r="F20" s="1401"/>
    </row>
    <row r="21" spans="2:8" ht="13.5" customHeight="1">
      <c r="B21" s="260"/>
      <c r="C21" s="258"/>
      <c r="D21" s="258"/>
      <c r="E21" s="258"/>
      <c r="F21" s="261"/>
    </row>
    <row r="22" spans="2:8" ht="15.75" customHeight="1">
      <c r="B22" s="1167" t="s">
        <v>1069</v>
      </c>
      <c r="C22" s="1168"/>
      <c r="D22" s="1168"/>
      <c r="E22" s="1168"/>
      <c r="F22" s="1169"/>
    </row>
    <row r="23" spans="2:8" ht="13.5" customHeight="1">
      <c r="B23" s="51"/>
      <c r="C23" s="94"/>
      <c r="D23" s="1111"/>
      <c r="E23" s="51" t="s">
        <v>44</v>
      </c>
      <c r="F23" s="70" t="s">
        <v>602</v>
      </c>
    </row>
    <row r="24" spans="2:8" ht="13.5" customHeight="1">
      <c r="B24" s="25" t="s">
        <v>553</v>
      </c>
      <c r="C24" s="1" t="s">
        <v>556</v>
      </c>
      <c r="D24" s="25" t="s">
        <v>604</v>
      </c>
      <c r="E24" s="25" t="s">
        <v>605</v>
      </c>
      <c r="F24" s="26" t="s">
        <v>605</v>
      </c>
    </row>
    <row r="25" spans="2:8" ht="13.5" customHeight="1">
      <c r="B25" s="27" t="s">
        <v>560</v>
      </c>
      <c r="C25" s="5" t="s">
        <v>554</v>
      </c>
      <c r="D25" s="1112" t="str">
        <f>D4</f>
        <v>Dec. 31, 2024</v>
      </c>
      <c r="E25" s="1113" t="str">
        <f>E4</f>
        <v>Dec. 31, 2023</v>
      </c>
      <c r="F25" s="1114" t="str">
        <f>F4</f>
        <v>Dec. 31, 2022</v>
      </c>
    </row>
    <row r="26" spans="2:8" ht="13.5" customHeight="1">
      <c r="B26" s="25" t="s">
        <v>632</v>
      </c>
      <c r="C26" s="1"/>
      <c r="D26" s="1108"/>
      <c r="E26" s="1109"/>
      <c r="F26" s="1110"/>
      <c r="H26" s="313"/>
    </row>
    <row r="27" spans="2:8" ht="13.5" customHeight="1">
      <c r="B27" s="25">
        <v>6441</v>
      </c>
      <c r="C27" s="6" t="s">
        <v>633</v>
      </c>
      <c r="D27" s="265">
        <f>+'22'!D49</f>
        <v>0</v>
      </c>
      <c r="E27" s="167"/>
      <c r="F27" s="86"/>
    </row>
    <row r="28" spans="2:8" ht="13.5" customHeight="1">
      <c r="B28" s="25"/>
      <c r="C28" s="3" t="s">
        <v>556</v>
      </c>
      <c r="D28" s="9"/>
      <c r="E28" s="47"/>
      <c r="F28" s="21"/>
    </row>
    <row r="29" spans="2:8" ht="13.5" customHeight="1">
      <c r="B29" s="25"/>
      <c r="C29" s="41" t="s">
        <v>634</v>
      </c>
      <c r="D29" s="105"/>
      <c r="E29" s="145"/>
      <c r="F29" s="69"/>
    </row>
    <row r="30" spans="2:8" ht="13.5" customHeight="1">
      <c r="B30" s="25">
        <v>6561</v>
      </c>
      <c r="C30" s="29" t="s">
        <v>801</v>
      </c>
      <c r="D30" s="176">
        <f>'23'!D23</f>
        <v>0</v>
      </c>
      <c r="E30" s="76"/>
      <c r="F30" s="11"/>
    </row>
    <row r="31" spans="2:8" ht="13.5" customHeight="1">
      <c r="B31" s="25">
        <v>6562</v>
      </c>
      <c r="C31" s="6" t="s">
        <v>635</v>
      </c>
      <c r="D31" s="106">
        <f>'23'!D25</f>
        <v>0</v>
      </c>
      <c r="E31" s="76"/>
      <c r="F31" s="86"/>
    </row>
    <row r="32" spans="2:8" ht="13.5" customHeight="1">
      <c r="B32" s="25">
        <v>6563</v>
      </c>
      <c r="C32" s="6" t="s">
        <v>636</v>
      </c>
      <c r="D32" s="106">
        <f>'23'!D26</f>
        <v>0</v>
      </c>
      <c r="E32" s="76"/>
      <c r="F32" s="86"/>
    </row>
    <row r="33" spans="2:6" ht="13.5" customHeight="1">
      <c r="B33" s="25">
        <v>6564</v>
      </c>
      <c r="C33" s="6" t="s">
        <v>637</v>
      </c>
      <c r="D33" s="106">
        <f>'23'!D27</f>
        <v>0</v>
      </c>
      <c r="E33" s="76"/>
      <c r="F33" s="86"/>
    </row>
    <row r="34" spans="2:6" ht="13.5" customHeight="1">
      <c r="B34" s="25">
        <v>6565</v>
      </c>
      <c r="C34" s="29" t="s">
        <v>802</v>
      </c>
      <c r="D34" s="106">
        <f>'23'!D28</f>
        <v>0</v>
      </c>
      <c r="E34" s="76"/>
      <c r="F34" s="86"/>
    </row>
    <row r="35" spans="2:6" ht="13.5" customHeight="1">
      <c r="B35" s="25"/>
      <c r="C35" s="206" t="s">
        <v>803</v>
      </c>
      <c r="D35" s="175"/>
      <c r="E35" s="165"/>
      <c r="F35" s="104"/>
    </row>
    <row r="36" spans="2:6" ht="13.5" customHeight="1">
      <c r="B36" s="25"/>
      <c r="C36" s="15"/>
      <c r="D36" s="105"/>
      <c r="E36" s="145"/>
      <c r="F36" s="69"/>
    </row>
    <row r="37" spans="2:6" ht="13.5" customHeight="1">
      <c r="B37" s="25"/>
      <c r="D37" s="105"/>
      <c r="E37" s="145"/>
      <c r="F37" s="69"/>
    </row>
    <row r="38" spans="2:6" ht="13.5" customHeight="1">
      <c r="B38" s="25">
        <v>6560</v>
      </c>
      <c r="C38" s="14" t="s">
        <v>638</v>
      </c>
      <c r="D38" s="267">
        <f>SUM(D30:D37)</f>
        <v>0</v>
      </c>
      <c r="E38" s="272">
        <f>SUM(E30:E37)</f>
        <v>0</v>
      </c>
      <c r="F38" s="268">
        <f>SUM(F30:F37)</f>
        <v>0</v>
      </c>
    </row>
    <row r="39" spans="2:6" ht="13.5" customHeight="1">
      <c r="B39" s="25" t="s">
        <v>639</v>
      </c>
      <c r="D39" s="367"/>
      <c r="E39" s="456"/>
      <c r="F39" s="368"/>
    </row>
    <row r="40" spans="2:6" ht="13.5" customHeight="1">
      <c r="B40" s="25">
        <v>6540</v>
      </c>
      <c r="C40" s="14" t="s">
        <v>640</v>
      </c>
      <c r="D40" s="267">
        <f>+'23'!D18+'23'!D20</f>
        <v>0</v>
      </c>
      <c r="E40" s="272"/>
      <c r="F40" s="268"/>
    </row>
    <row r="41" spans="2:6" ht="13.5" customHeight="1">
      <c r="B41" s="25" t="s">
        <v>641</v>
      </c>
      <c r="D41" s="367"/>
      <c r="E41" s="456"/>
      <c r="F41" s="368"/>
    </row>
    <row r="42" spans="2:6" ht="13.5" customHeight="1">
      <c r="B42" s="25">
        <v>6790</v>
      </c>
      <c r="C42" s="63" t="s">
        <v>642</v>
      </c>
      <c r="D42" s="176">
        <f>+'23'!D40+'23'!D46</f>
        <v>0</v>
      </c>
      <c r="E42" s="76"/>
      <c r="F42" s="11"/>
    </row>
    <row r="43" spans="2:6" ht="13.5" customHeight="1">
      <c r="B43" s="27">
        <v>6000</v>
      </c>
      <c r="C43" s="314" t="s">
        <v>804</v>
      </c>
      <c r="D43" s="265">
        <f>+D27+D38+D40+D42</f>
        <v>0</v>
      </c>
      <c r="E43" s="318">
        <f>+E27+E38+E40+E42</f>
        <v>0</v>
      </c>
      <c r="F43" s="251">
        <f>+F27+F38+F40+F42</f>
        <v>0</v>
      </c>
    </row>
  </sheetData>
  <mergeCells count="3">
    <mergeCell ref="B1:F1"/>
    <mergeCell ref="B22:F22"/>
    <mergeCell ref="C20:F20"/>
  </mergeCells>
  <phoneticPr fontId="0" type="noConversion"/>
  <printOptions horizontalCentered="1"/>
  <pageMargins left="0.5" right="0.5" top="1.19" bottom="0.5" header="0.5" footer="0.25"/>
  <pageSetup scale="89" orientation="portrait" r:id="rId1"/>
  <headerFooter alignWithMargins="0">
    <oddHeader>&amp;L&amp;12Annual Report of  &amp;UYour Telephone Company Name&amp;R&amp;12Year Ending &amp;UDecember 31, 2024</oddHeader>
    <oddFooter>&amp;C&amp;12&amp;A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I85"/>
  <sheetViews>
    <sheetView showGridLines="0" zoomScaleNormal="100" workbookViewId="0">
      <pane xSplit="1" ySplit="8" topLeftCell="B22" activePane="bottomRight" state="frozen"/>
      <selection pane="topRight" activeCell="B1" sqref="B1"/>
      <selection pane="bottomLeft" activeCell="A9" sqref="A9"/>
      <selection pane="bottomRight" activeCell="C36" sqref="C36"/>
    </sheetView>
  </sheetViews>
  <sheetFormatPr defaultRowHeight="15.6"/>
  <cols>
    <col min="1" max="1" width="6.5546875" style="953" customWidth="1"/>
    <col min="2" max="2" width="76.6640625" style="953" bestFit="1" customWidth="1"/>
    <col min="3" max="3" width="16.6640625" style="953" customWidth="1"/>
    <col min="4" max="4" width="19.6640625" style="953" customWidth="1"/>
    <col min="5" max="5" width="18" style="953" customWidth="1"/>
    <col min="6" max="256" width="8.88671875" style="953"/>
    <col min="257" max="257" width="6.5546875" style="953" customWidth="1"/>
    <col min="258" max="258" width="76.6640625" style="953" bestFit="1" customWidth="1"/>
    <col min="259" max="259" width="16.6640625" style="953" customWidth="1"/>
    <col min="260" max="260" width="18.6640625" style="953" customWidth="1"/>
    <col min="261" max="261" width="18" style="953" customWidth="1"/>
    <col min="262" max="512" width="8.88671875" style="953"/>
    <col min="513" max="513" width="6.5546875" style="953" customWidth="1"/>
    <col min="514" max="514" width="76.6640625" style="953" bestFit="1" customWidth="1"/>
    <col min="515" max="515" width="16.6640625" style="953" customWidth="1"/>
    <col min="516" max="516" width="18.6640625" style="953" customWidth="1"/>
    <col min="517" max="517" width="18" style="953" customWidth="1"/>
    <col min="518" max="768" width="8.88671875" style="953"/>
    <col min="769" max="769" width="6.5546875" style="953" customWidth="1"/>
    <col min="770" max="770" width="76.6640625" style="953" bestFit="1" customWidth="1"/>
    <col min="771" max="771" width="16.6640625" style="953" customWidth="1"/>
    <col min="772" max="772" width="18.6640625" style="953" customWidth="1"/>
    <col min="773" max="773" width="18" style="953" customWidth="1"/>
    <col min="774" max="1024" width="8.88671875" style="953"/>
    <col min="1025" max="1025" width="6.5546875" style="953" customWidth="1"/>
    <col min="1026" max="1026" width="76.6640625" style="953" bestFit="1" customWidth="1"/>
    <col min="1027" max="1027" width="16.6640625" style="953" customWidth="1"/>
    <col min="1028" max="1028" width="18.6640625" style="953" customWidth="1"/>
    <col min="1029" max="1029" width="18" style="953" customWidth="1"/>
    <col min="1030" max="1280" width="8.88671875" style="953"/>
    <col min="1281" max="1281" width="6.5546875" style="953" customWidth="1"/>
    <col min="1282" max="1282" width="76.6640625" style="953" bestFit="1" customWidth="1"/>
    <col min="1283" max="1283" width="16.6640625" style="953" customWidth="1"/>
    <col min="1284" max="1284" width="18.6640625" style="953" customWidth="1"/>
    <col min="1285" max="1285" width="18" style="953" customWidth="1"/>
    <col min="1286" max="1536" width="8.88671875" style="953"/>
    <col min="1537" max="1537" width="6.5546875" style="953" customWidth="1"/>
    <col min="1538" max="1538" width="76.6640625" style="953" bestFit="1" customWidth="1"/>
    <col min="1539" max="1539" width="16.6640625" style="953" customWidth="1"/>
    <col min="1540" max="1540" width="18.6640625" style="953" customWidth="1"/>
    <col min="1541" max="1541" width="18" style="953" customWidth="1"/>
    <col min="1542" max="1792" width="8.88671875" style="953"/>
    <col min="1793" max="1793" width="6.5546875" style="953" customWidth="1"/>
    <col min="1794" max="1794" width="76.6640625" style="953" bestFit="1" customWidth="1"/>
    <col min="1795" max="1795" width="16.6640625" style="953" customWidth="1"/>
    <col min="1796" max="1796" width="18.6640625" style="953" customWidth="1"/>
    <col min="1797" max="1797" width="18" style="953" customWidth="1"/>
    <col min="1798" max="2048" width="8.88671875" style="953"/>
    <col min="2049" max="2049" width="6.5546875" style="953" customWidth="1"/>
    <col min="2050" max="2050" width="76.6640625" style="953" bestFit="1" customWidth="1"/>
    <col min="2051" max="2051" width="16.6640625" style="953" customWidth="1"/>
    <col min="2052" max="2052" width="18.6640625" style="953" customWidth="1"/>
    <col min="2053" max="2053" width="18" style="953" customWidth="1"/>
    <col min="2054" max="2304" width="8.88671875" style="953"/>
    <col min="2305" max="2305" width="6.5546875" style="953" customWidth="1"/>
    <col min="2306" max="2306" width="76.6640625" style="953" bestFit="1" customWidth="1"/>
    <col min="2307" max="2307" width="16.6640625" style="953" customWidth="1"/>
    <col min="2308" max="2308" width="18.6640625" style="953" customWidth="1"/>
    <col min="2309" max="2309" width="18" style="953" customWidth="1"/>
    <col min="2310" max="2560" width="8.88671875" style="953"/>
    <col min="2561" max="2561" width="6.5546875" style="953" customWidth="1"/>
    <col min="2562" max="2562" width="76.6640625" style="953" bestFit="1" customWidth="1"/>
    <col min="2563" max="2563" width="16.6640625" style="953" customWidth="1"/>
    <col min="2564" max="2564" width="18.6640625" style="953" customWidth="1"/>
    <col min="2565" max="2565" width="18" style="953" customWidth="1"/>
    <col min="2566" max="2816" width="8.88671875" style="953"/>
    <col min="2817" max="2817" width="6.5546875" style="953" customWidth="1"/>
    <col min="2818" max="2818" width="76.6640625" style="953" bestFit="1" customWidth="1"/>
    <col min="2819" max="2819" width="16.6640625" style="953" customWidth="1"/>
    <col min="2820" max="2820" width="18.6640625" style="953" customWidth="1"/>
    <col min="2821" max="2821" width="18" style="953" customWidth="1"/>
    <col min="2822" max="3072" width="8.88671875" style="953"/>
    <col min="3073" max="3073" width="6.5546875" style="953" customWidth="1"/>
    <col min="3074" max="3074" width="76.6640625" style="953" bestFit="1" customWidth="1"/>
    <col min="3075" max="3075" width="16.6640625" style="953" customWidth="1"/>
    <col min="3076" max="3076" width="18.6640625" style="953" customWidth="1"/>
    <col min="3077" max="3077" width="18" style="953" customWidth="1"/>
    <col min="3078" max="3328" width="8.88671875" style="953"/>
    <col min="3329" max="3329" width="6.5546875" style="953" customWidth="1"/>
    <col min="3330" max="3330" width="76.6640625" style="953" bestFit="1" customWidth="1"/>
    <col min="3331" max="3331" width="16.6640625" style="953" customWidth="1"/>
    <col min="3332" max="3332" width="18.6640625" style="953" customWidth="1"/>
    <col min="3333" max="3333" width="18" style="953" customWidth="1"/>
    <col min="3334" max="3584" width="8.88671875" style="953"/>
    <col min="3585" max="3585" width="6.5546875" style="953" customWidth="1"/>
    <col min="3586" max="3586" width="76.6640625" style="953" bestFit="1" customWidth="1"/>
    <col min="3587" max="3587" width="16.6640625" style="953" customWidth="1"/>
    <col min="3588" max="3588" width="18.6640625" style="953" customWidth="1"/>
    <col min="3589" max="3589" width="18" style="953" customWidth="1"/>
    <col min="3590" max="3840" width="8.88671875" style="953"/>
    <col min="3841" max="3841" width="6.5546875" style="953" customWidth="1"/>
    <col min="3842" max="3842" width="76.6640625" style="953" bestFit="1" customWidth="1"/>
    <col min="3843" max="3843" width="16.6640625" style="953" customWidth="1"/>
    <col min="3844" max="3844" width="18.6640625" style="953" customWidth="1"/>
    <col min="3845" max="3845" width="18" style="953" customWidth="1"/>
    <col min="3846" max="4096" width="8.88671875" style="953"/>
    <col min="4097" max="4097" width="6.5546875" style="953" customWidth="1"/>
    <col min="4098" max="4098" width="76.6640625" style="953" bestFit="1" customWidth="1"/>
    <col min="4099" max="4099" width="16.6640625" style="953" customWidth="1"/>
    <col min="4100" max="4100" width="18.6640625" style="953" customWidth="1"/>
    <col min="4101" max="4101" width="18" style="953" customWidth="1"/>
    <col min="4102" max="4352" width="8.88671875" style="953"/>
    <col min="4353" max="4353" width="6.5546875" style="953" customWidth="1"/>
    <col min="4354" max="4354" width="76.6640625" style="953" bestFit="1" customWidth="1"/>
    <col min="4355" max="4355" width="16.6640625" style="953" customWidth="1"/>
    <col min="4356" max="4356" width="18.6640625" style="953" customWidth="1"/>
    <col min="4357" max="4357" width="18" style="953" customWidth="1"/>
    <col min="4358" max="4608" width="8.88671875" style="953"/>
    <col min="4609" max="4609" width="6.5546875" style="953" customWidth="1"/>
    <col min="4610" max="4610" width="76.6640625" style="953" bestFit="1" customWidth="1"/>
    <col min="4611" max="4611" width="16.6640625" style="953" customWidth="1"/>
    <col min="4612" max="4612" width="18.6640625" style="953" customWidth="1"/>
    <col min="4613" max="4613" width="18" style="953" customWidth="1"/>
    <col min="4614" max="4864" width="8.88671875" style="953"/>
    <col min="4865" max="4865" width="6.5546875" style="953" customWidth="1"/>
    <col min="4866" max="4866" width="76.6640625" style="953" bestFit="1" customWidth="1"/>
    <col min="4867" max="4867" width="16.6640625" style="953" customWidth="1"/>
    <col min="4868" max="4868" width="18.6640625" style="953" customWidth="1"/>
    <col min="4869" max="4869" width="18" style="953" customWidth="1"/>
    <col min="4870" max="5120" width="8.88671875" style="953"/>
    <col min="5121" max="5121" width="6.5546875" style="953" customWidth="1"/>
    <col min="5122" max="5122" width="76.6640625" style="953" bestFit="1" customWidth="1"/>
    <col min="5123" max="5123" width="16.6640625" style="953" customWidth="1"/>
    <col min="5124" max="5124" width="18.6640625" style="953" customWidth="1"/>
    <col min="5125" max="5125" width="18" style="953" customWidth="1"/>
    <col min="5126" max="5376" width="8.88671875" style="953"/>
    <col min="5377" max="5377" width="6.5546875" style="953" customWidth="1"/>
    <col min="5378" max="5378" width="76.6640625" style="953" bestFit="1" customWidth="1"/>
    <col min="5379" max="5379" width="16.6640625" style="953" customWidth="1"/>
    <col min="5380" max="5380" width="18.6640625" style="953" customWidth="1"/>
    <col min="5381" max="5381" width="18" style="953" customWidth="1"/>
    <col min="5382" max="5632" width="8.88671875" style="953"/>
    <col min="5633" max="5633" width="6.5546875" style="953" customWidth="1"/>
    <col min="5634" max="5634" width="76.6640625" style="953" bestFit="1" customWidth="1"/>
    <col min="5635" max="5635" width="16.6640625" style="953" customWidth="1"/>
    <col min="5636" max="5636" width="18.6640625" style="953" customWidth="1"/>
    <col min="5637" max="5637" width="18" style="953" customWidth="1"/>
    <col min="5638" max="5888" width="8.88671875" style="953"/>
    <col min="5889" max="5889" width="6.5546875" style="953" customWidth="1"/>
    <col min="5890" max="5890" width="76.6640625" style="953" bestFit="1" customWidth="1"/>
    <col min="5891" max="5891" width="16.6640625" style="953" customWidth="1"/>
    <col min="5892" max="5892" width="18.6640625" style="953" customWidth="1"/>
    <col min="5893" max="5893" width="18" style="953" customWidth="1"/>
    <col min="5894" max="6144" width="8.88671875" style="953"/>
    <col min="6145" max="6145" width="6.5546875" style="953" customWidth="1"/>
    <col min="6146" max="6146" width="76.6640625" style="953" bestFit="1" customWidth="1"/>
    <col min="6147" max="6147" width="16.6640625" style="953" customWidth="1"/>
    <col min="6148" max="6148" width="18.6640625" style="953" customWidth="1"/>
    <col min="6149" max="6149" width="18" style="953" customWidth="1"/>
    <col min="6150" max="6400" width="8.88671875" style="953"/>
    <col min="6401" max="6401" width="6.5546875" style="953" customWidth="1"/>
    <col min="6402" max="6402" width="76.6640625" style="953" bestFit="1" customWidth="1"/>
    <col min="6403" max="6403" width="16.6640625" style="953" customWidth="1"/>
    <col min="6404" max="6404" width="18.6640625" style="953" customWidth="1"/>
    <col min="6405" max="6405" width="18" style="953" customWidth="1"/>
    <col min="6406" max="6656" width="8.88671875" style="953"/>
    <col min="6657" max="6657" width="6.5546875" style="953" customWidth="1"/>
    <col min="6658" max="6658" width="76.6640625" style="953" bestFit="1" customWidth="1"/>
    <col min="6659" max="6659" width="16.6640625" style="953" customWidth="1"/>
    <col min="6660" max="6660" width="18.6640625" style="953" customWidth="1"/>
    <col min="6661" max="6661" width="18" style="953" customWidth="1"/>
    <col min="6662" max="6912" width="8.88671875" style="953"/>
    <col min="6913" max="6913" width="6.5546875" style="953" customWidth="1"/>
    <col min="6914" max="6914" width="76.6640625" style="953" bestFit="1" customWidth="1"/>
    <col min="6915" max="6915" width="16.6640625" style="953" customWidth="1"/>
    <col min="6916" max="6916" width="18.6640625" style="953" customWidth="1"/>
    <col min="6917" max="6917" width="18" style="953" customWidth="1"/>
    <col min="6918" max="7168" width="8.88671875" style="953"/>
    <col min="7169" max="7169" width="6.5546875" style="953" customWidth="1"/>
    <col min="7170" max="7170" width="76.6640625" style="953" bestFit="1" customWidth="1"/>
    <col min="7171" max="7171" width="16.6640625" style="953" customWidth="1"/>
    <col min="7172" max="7172" width="18.6640625" style="953" customWidth="1"/>
    <col min="7173" max="7173" width="18" style="953" customWidth="1"/>
    <col min="7174" max="7424" width="8.88671875" style="953"/>
    <col min="7425" max="7425" width="6.5546875" style="953" customWidth="1"/>
    <col min="7426" max="7426" width="76.6640625" style="953" bestFit="1" customWidth="1"/>
    <col min="7427" max="7427" width="16.6640625" style="953" customWidth="1"/>
    <col min="7428" max="7428" width="18.6640625" style="953" customWidth="1"/>
    <col min="7429" max="7429" width="18" style="953" customWidth="1"/>
    <col min="7430" max="7680" width="8.88671875" style="953"/>
    <col min="7681" max="7681" width="6.5546875" style="953" customWidth="1"/>
    <col min="7682" max="7682" width="76.6640625" style="953" bestFit="1" customWidth="1"/>
    <col min="7683" max="7683" width="16.6640625" style="953" customWidth="1"/>
    <col min="7684" max="7684" width="18.6640625" style="953" customWidth="1"/>
    <col min="7685" max="7685" width="18" style="953" customWidth="1"/>
    <col min="7686" max="7936" width="8.88671875" style="953"/>
    <col min="7937" max="7937" width="6.5546875" style="953" customWidth="1"/>
    <col min="7938" max="7938" width="76.6640625" style="953" bestFit="1" customWidth="1"/>
    <col min="7939" max="7939" width="16.6640625" style="953" customWidth="1"/>
    <col min="7940" max="7940" width="18.6640625" style="953" customWidth="1"/>
    <col min="7941" max="7941" width="18" style="953" customWidth="1"/>
    <col min="7942" max="8192" width="8.88671875" style="953"/>
    <col min="8193" max="8193" width="6.5546875" style="953" customWidth="1"/>
    <col min="8194" max="8194" width="76.6640625" style="953" bestFit="1" customWidth="1"/>
    <col min="8195" max="8195" width="16.6640625" style="953" customWidth="1"/>
    <col min="8196" max="8196" width="18.6640625" style="953" customWidth="1"/>
    <col min="8197" max="8197" width="18" style="953" customWidth="1"/>
    <col min="8198" max="8448" width="8.88671875" style="953"/>
    <col min="8449" max="8449" width="6.5546875" style="953" customWidth="1"/>
    <col min="8450" max="8450" width="76.6640625" style="953" bestFit="1" customWidth="1"/>
    <col min="8451" max="8451" width="16.6640625" style="953" customWidth="1"/>
    <col min="8452" max="8452" width="18.6640625" style="953" customWidth="1"/>
    <col min="8453" max="8453" width="18" style="953" customWidth="1"/>
    <col min="8454" max="8704" width="8.88671875" style="953"/>
    <col min="8705" max="8705" width="6.5546875" style="953" customWidth="1"/>
    <col min="8706" max="8706" width="76.6640625" style="953" bestFit="1" customWidth="1"/>
    <col min="8707" max="8707" width="16.6640625" style="953" customWidth="1"/>
    <col min="8708" max="8708" width="18.6640625" style="953" customWidth="1"/>
    <col min="8709" max="8709" width="18" style="953" customWidth="1"/>
    <col min="8710" max="8960" width="8.88671875" style="953"/>
    <col min="8961" max="8961" width="6.5546875" style="953" customWidth="1"/>
    <col min="8962" max="8962" width="76.6640625" style="953" bestFit="1" customWidth="1"/>
    <col min="8963" max="8963" width="16.6640625" style="953" customWidth="1"/>
    <col min="8964" max="8964" width="18.6640625" style="953" customWidth="1"/>
    <col min="8965" max="8965" width="18" style="953" customWidth="1"/>
    <col min="8966" max="9216" width="8.88671875" style="953"/>
    <col min="9217" max="9217" width="6.5546875" style="953" customWidth="1"/>
    <col min="9218" max="9218" width="76.6640625" style="953" bestFit="1" customWidth="1"/>
    <col min="9219" max="9219" width="16.6640625" style="953" customWidth="1"/>
    <col min="9220" max="9220" width="18.6640625" style="953" customWidth="1"/>
    <col min="9221" max="9221" width="18" style="953" customWidth="1"/>
    <col min="9222" max="9472" width="8.88671875" style="953"/>
    <col min="9473" max="9473" width="6.5546875" style="953" customWidth="1"/>
    <col min="9474" max="9474" width="76.6640625" style="953" bestFit="1" customWidth="1"/>
    <col min="9475" max="9475" width="16.6640625" style="953" customWidth="1"/>
    <col min="9476" max="9476" width="18.6640625" style="953" customWidth="1"/>
    <col min="9477" max="9477" width="18" style="953" customWidth="1"/>
    <col min="9478" max="9728" width="8.88671875" style="953"/>
    <col min="9729" max="9729" width="6.5546875" style="953" customWidth="1"/>
    <col min="9730" max="9730" width="76.6640625" style="953" bestFit="1" customWidth="1"/>
    <col min="9731" max="9731" width="16.6640625" style="953" customWidth="1"/>
    <col min="9732" max="9732" width="18.6640625" style="953" customWidth="1"/>
    <col min="9733" max="9733" width="18" style="953" customWidth="1"/>
    <col min="9734" max="9984" width="8.88671875" style="953"/>
    <col min="9985" max="9985" width="6.5546875" style="953" customWidth="1"/>
    <col min="9986" max="9986" width="76.6640625" style="953" bestFit="1" customWidth="1"/>
    <col min="9987" max="9987" width="16.6640625" style="953" customWidth="1"/>
    <col min="9988" max="9988" width="18.6640625" style="953" customWidth="1"/>
    <col min="9989" max="9989" width="18" style="953" customWidth="1"/>
    <col min="9990" max="10240" width="8.88671875" style="953"/>
    <col min="10241" max="10241" width="6.5546875" style="953" customWidth="1"/>
    <col min="10242" max="10242" width="76.6640625" style="953" bestFit="1" customWidth="1"/>
    <col min="10243" max="10243" width="16.6640625" style="953" customWidth="1"/>
    <col min="10244" max="10244" width="18.6640625" style="953" customWidth="1"/>
    <col min="10245" max="10245" width="18" style="953" customWidth="1"/>
    <col min="10246" max="10496" width="8.88671875" style="953"/>
    <col min="10497" max="10497" width="6.5546875" style="953" customWidth="1"/>
    <col min="10498" max="10498" width="76.6640625" style="953" bestFit="1" customWidth="1"/>
    <col min="10499" max="10499" width="16.6640625" style="953" customWidth="1"/>
    <col min="10500" max="10500" width="18.6640625" style="953" customWidth="1"/>
    <col min="10501" max="10501" width="18" style="953" customWidth="1"/>
    <col min="10502" max="10752" width="8.88671875" style="953"/>
    <col min="10753" max="10753" width="6.5546875" style="953" customWidth="1"/>
    <col min="10754" max="10754" width="76.6640625" style="953" bestFit="1" customWidth="1"/>
    <col min="10755" max="10755" width="16.6640625" style="953" customWidth="1"/>
    <col min="10756" max="10756" width="18.6640625" style="953" customWidth="1"/>
    <col min="10757" max="10757" width="18" style="953" customWidth="1"/>
    <col min="10758" max="11008" width="8.88671875" style="953"/>
    <col min="11009" max="11009" width="6.5546875" style="953" customWidth="1"/>
    <col min="11010" max="11010" width="76.6640625" style="953" bestFit="1" customWidth="1"/>
    <col min="11011" max="11011" width="16.6640625" style="953" customWidth="1"/>
    <col min="11012" max="11012" width="18.6640625" style="953" customWidth="1"/>
    <col min="11013" max="11013" width="18" style="953" customWidth="1"/>
    <col min="11014" max="11264" width="8.88671875" style="953"/>
    <col min="11265" max="11265" width="6.5546875" style="953" customWidth="1"/>
    <col min="11266" max="11266" width="76.6640625" style="953" bestFit="1" customWidth="1"/>
    <col min="11267" max="11267" width="16.6640625" style="953" customWidth="1"/>
    <col min="11268" max="11268" width="18.6640625" style="953" customWidth="1"/>
    <col min="11269" max="11269" width="18" style="953" customWidth="1"/>
    <col min="11270" max="11520" width="8.88671875" style="953"/>
    <col min="11521" max="11521" width="6.5546875" style="953" customWidth="1"/>
    <col min="11522" max="11522" width="76.6640625" style="953" bestFit="1" customWidth="1"/>
    <col min="11523" max="11523" width="16.6640625" style="953" customWidth="1"/>
    <col min="11524" max="11524" width="18.6640625" style="953" customWidth="1"/>
    <col min="11525" max="11525" width="18" style="953" customWidth="1"/>
    <col min="11526" max="11776" width="8.88671875" style="953"/>
    <col min="11777" max="11777" width="6.5546875" style="953" customWidth="1"/>
    <col min="11778" max="11778" width="76.6640625" style="953" bestFit="1" customWidth="1"/>
    <col min="11779" max="11779" width="16.6640625" style="953" customWidth="1"/>
    <col min="11780" max="11780" width="18.6640625" style="953" customWidth="1"/>
    <col min="11781" max="11781" width="18" style="953" customWidth="1"/>
    <col min="11782" max="12032" width="8.88671875" style="953"/>
    <col min="12033" max="12033" width="6.5546875" style="953" customWidth="1"/>
    <col min="12034" max="12034" width="76.6640625" style="953" bestFit="1" customWidth="1"/>
    <col min="12035" max="12035" width="16.6640625" style="953" customWidth="1"/>
    <col min="12036" max="12036" width="18.6640625" style="953" customWidth="1"/>
    <col min="12037" max="12037" width="18" style="953" customWidth="1"/>
    <col min="12038" max="12288" width="8.88671875" style="953"/>
    <col min="12289" max="12289" width="6.5546875" style="953" customWidth="1"/>
    <col min="12290" max="12290" width="76.6640625" style="953" bestFit="1" customWidth="1"/>
    <col min="12291" max="12291" width="16.6640625" style="953" customWidth="1"/>
    <col min="12292" max="12292" width="18.6640625" style="953" customWidth="1"/>
    <col min="12293" max="12293" width="18" style="953" customWidth="1"/>
    <col min="12294" max="12544" width="8.88671875" style="953"/>
    <col min="12545" max="12545" width="6.5546875" style="953" customWidth="1"/>
    <col min="12546" max="12546" width="76.6640625" style="953" bestFit="1" customWidth="1"/>
    <col min="12547" max="12547" width="16.6640625" style="953" customWidth="1"/>
    <col min="12548" max="12548" width="18.6640625" style="953" customWidth="1"/>
    <col min="12549" max="12549" width="18" style="953" customWidth="1"/>
    <col min="12550" max="12800" width="8.88671875" style="953"/>
    <col min="12801" max="12801" width="6.5546875" style="953" customWidth="1"/>
    <col min="12802" max="12802" width="76.6640625" style="953" bestFit="1" customWidth="1"/>
    <col min="12803" max="12803" width="16.6640625" style="953" customWidth="1"/>
    <col min="12804" max="12804" width="18.6640625" style="953" customWidth="1"/>
    <col min="12805" max="12805" width="18" style="953" customWidth="1"/>
    <col min="12806" max="13056" width="8.88671875" style="953"/>
    <col min="13057" max="13057" width="6.5546875" style="953" customWidth="1"/>
    <col min="13058" max="13058" width="76.6640625" style="953" bestFit="1" customWidth="1"/>
    <col min="13059" max="13059" width="16.6640625" style="953" customWidth="1"/>
    <col min="13060" max="13060" width="18.6640625" style="953" customWidth="1"/>
    <col min="13061" max="13061" width="18" style="953" customWidth="1"/>
    <col min="13062" max="13312" width="8.88671875" style="953"/>
    <col min="13313" max="13313" width="6.5546875" style="953" customWidth="1"/>
    <col min="13314" max="13314" width="76.6640625" style="953" bestFit="1" customWidth="1"/>
    <col min="13315" max="13315" width="16.6640625" style="953" customWidth="1"/>
    <col min="13316" max="13316" width="18.6640625" style="953" customWidth="1"/>
    <col min="13317" max="13317" width="18" style="953" customWidth="1"/>
    <col min="13318" max="13568" width="8.88671875" style="953"/>
    <col min="13569" max="13569" width="6.5546875" style="953" customWidth="1"/>
    <col min="13570" max="13570" width="76.6640625" style="953" bestFit="1" customWidth="1"/>
    <col min="13571" max="13571" width="16.6640625" style="953" customWidth="1"/>
    <col min="13572" max="13572" width="18.6640625" style="953" customWidth="1"/>
    <col min="13573" max="13573" width="18" style="953" customWidth="1"/>
    <col min="13574" max="13824" width="8.88671875" style="953"/>
    <col min="13825" max="13825" width="6.5546875" style="953" customWidth="1"/>
    <col min="13826" max="13826" width="76.6640625" style="953" bestFit="1" customWidth="1"/>
    <col min="13827" max="13827" width="16.6640625" style="953" customWidth="1"/>
    <col min="13828" max="13828" width="18.6640625" style="953" customWidth="1"/>
    <col min="13829" max="13829" width="18" style="953" customWidth="1"/>
    <col min="13830" max="14080" width="8.88671875" style="953"/>
    <col min="14081" max="14081" width="6.5546875" style="953" customWidth="1"/>
    <col min="14082" max="14082" width="76.6640625" style="953" bestFit="1" customWidth="1"/>
    <col min="14083" max="14083" width="16.6640625" style="953" customWidth="1"/>
    <col min="14084" max="14084" width="18.6640625" style="953" customWidth="1"/>
    <col min="14085" max="14085" width="18" style="953" customWidth="1"/>
    <col min="14086" max="14336" width="8.88671875" style="953"/>
    <col min="14337" max="14337" width="6.5546875" style="953" customWidth="1"/>
    <col min="14338" max="14338" width="76.6640625" style="953" bestFit="1" customWidth="1"/>
    <col min="14339" max="14339" width="16.6640625" style="953" customWidth="1"/>
    <col min="14340" max="14340" width="18.6640625" style="953" customWidth="1"/>
    <col min="14341" max="14341" width="18" style="953" customWidth="1"/>
    <col min="14342" max="14592" width="8.88671875" style="953"/>
    <col min="14593" max="14593" width="6.5546875" style="953" customWidth="1"/>
    <col min="14594" max="14594" width="76.6640625" style="953" bestFit="1" customWidth="1"/>
    <col min="14595" max="14595" width="16.6640625" style="953" customWidth="1"/>
    <col min="14596" max="14596" width="18.6640625" style="953" customWidth="1"/>
    <col min="14597" max="14597" width="18" style="953" customWidth="1"/>
    <col min="14598" max="14848" width="8.88671875" style="953"/>
    <col min="14849" max="14849" width="6.5546875" style="953" customWidth="1"/>
    <col min="14850" max="14850" width="76.6640625" style="953" bestFit="1" customWidth="1"/>
    <col min="14851" max="14851" width="16.6640625" style="953" customWidth="1"/>
    <col min="14852" max="14852" width="18.6640625" style="953" customWidth="1"/>
    <col min="14853" max="14853" width="18" style="953" customWidth="1"/>
    <col min="14854" max="15104" width="8.88671875" style="953"/>
    <col min="15105" max="15105" width="6.5546875" style="953" customWidth="1"/>
    <col min="15106" max="15106" width="76.6640625" style="953" bestFit="1" customWidth="1"/>
    <col min="15107" max="15107" width="16.6640625" style="953" customWidth="1"/>
    <col min="15108" max="15108" width="18.6640625" style="953" customWidth="1"/>
    <col min="15109" max="15109" width="18" style="953" customWidth="1"/>
    <col min="15110" max="15360" width="8.88671875" style="953"/>
    <col min="15361" max="15361" width="6.5546875" style="953" customWidth="1"/>
    <col min="15362" max="15362" width="76.6640625" style="953" bestFit="1" customWidth="1"/>
    <col min="15363" max="15363" width="16.6640625" style="953" customWidth="1"/>
    <col min="15364" max="15364" width="18.6640625" style="953" customWidth="1"/>
    <col min="15365" max="15365" width="18" style="953" customWidth="1"/>
    <col min="15366" max="15616" width="8.88671875" style="953"/>
    <col min="15617" max="15617" width="6.5546875" style="953" customWidth="1"/>
    <col min="15618" max="15618" width="76.6640625" style="953" bestFit="1" customWidth="1"/>
    <col min="15619" max="15619" width="16.6640625" style="953" customWidth="1"/>
    <col min="15620" max="15620" width="18.6640625" style="953" customWidth="1"/>
    <col min="15621" max="15621" width="18" style="953" customWidth="1"/>
    <col min="15622" max="15872" width="8.88671875" style="953"/>
    <col min="15873" max="15873" width="6.5546875" style="953" customWidth="1"/>
    <col min="15874" max="15874" width="76.6640625" style="953" bestFit="1" customWidth="1"/>
    <col min="15875" max="15875" width="16.6640625" style="953" customWidth="1"/>
    <col min="15876" max="15876" width="18.6640625" style="953" customWidth="1"/>
    <col min="15877" max="15877" width="18" style="953" customWidth="1"/>
    <col min="15878" max="16128" width="8.88671875" style="953"/>
    <col min="16129" max="16129" width="6.5546875" style="953" customWidth="1"/>
    <col min="16130" max="16130" width="76.6640625" style="953" bestFit="1" customWidth="1"/>
    <col min="16131" max="16131" width="16.6640625" style="953" customWidth="1"/>
    <col min="16132" max="16132" width="18.6640625" style="953" customWidth="1"/>
    <col min="16133" max="16133" width="18" style="953" customWidth="1"/>
    <col min="16134" max="16384" width="8.88671875" style="953"/>
  </cols>
  <sheetData>
    <row r="1" spans="1:9">
      <c r="A1" s="1402" t="s">
        <v>1004</v>
      </c>
      <c r="B1" s="1403"/>
      <c r="C1" s="1403"/>
      <c r="D1" s="1403"/>
      <c r="E1" s="1403"/>
    </row>
    <row r="2" spans="1:9" ht="62.4" customHeight="1">
      <c r="A2" s="1042"/>
      <c r="B2" s="1407" t="s">
        <v>1025</v>
      </c>
      <c r="C2" s="1408"/>
      <c r="D2" s="1408"/>
      <c r="E2" s="1408"/>
    </row>
    <row r="3" spans="1:9">
      <c r="A3" s="1041"/>
      <c r="B3" s="325"/>
      <c r="C3" s="325"/>
      <c r="D3" s="325"/>
      <c r="E3" s="469"/>
    </row>
    <row r="4" spans="1:9">
      <c r="A4" s="954"/>
      <c r="B4" s="955"/>
      <c r="C4" s="956"/>
      <c r="D4" s="956"/>
      <c r="E4" s="957" t="s">
        <v>587</v>
      </c>
    </row>
    <row r="5" spans="1:9">
      <c r="A5" s="958" t="s">
        <v>596</v>
      </c>
      <c r="B5" s="959"/>
      <c r="C5" s="960" t="s">
        <v>587</v>
      </c>
      <c r="D5" s="961" t="s">
        <v>587</v>
      </c>
      <c r="E5" s="962" t="s">
        <v>292</v>
      </c>
      <c r="G5" s="963"/>
    </row>
    <row r="6" spans="1:9">
      <c r="A6" s="964" t="s">
        <v>560</v>
      </c>
      <c r="B6" s="965" t="s">
        <v>557</v>
      </c>
      <c r="C6" s="960" t="s">
        <v>161</v>
      </c>
      <c r="D6" s="961" t="s">
        <v>339</v>
      </c>
      <c r="E6" s="962" t="s">
        <v>339</v>
      </c>
      <c r="G6" s="963"/>
    </row>
    <row r="7" spans="1:9">
      <c r="A7" s="964"/>
      <c r="B7" s="965"/>
      <c r="C7" s="966" t="s">
        <v>739</v>
      </c>
      <c r="D7" s="961" t="s">
        <v>740</v>
      </c>
      <c r="E7" s="962" t="s">
        <v>746</v>
      </c>
    </row>
    <row r="8" spans="1:9">
      <c r="A8" s="967" t="s">
        <v>940</v>
      </c>
      <c r="B8" s="968" t="s">
        <v>940</v>
      </c>
      <c r="C8" s="969" t="s">
        <v>940</v>
      </c>
      <c r="D8" s="969" t="s">
        <v>940</v>
      </c>
      <c r="E8" s="970" t="s">
        <v>940</v>
      </c>
    </row>
    <row r="9" spans="1:9" s="972" customFormat="1">
      <c r="A9" s="964"/>
      <c r="B9" s="971"/>
      <c r="C9" s="961"/>
      <c r="D9" s="961"/>
      <c r="E9" s="962"/>
      <c r="F9" s="966"/>
      <c r="H9" s="966"/>
      <c r="I9" s="966"/>
    </row>
    <row r="10" spans="1:9">
      <c r="A10" s="964">
        <v>1</v>
      </c>
      <c r="B10" s="973" t="s">
        <v>944</v>
      </c>
      <c r="C10" s="931">
        <f>'18'!F43</f>
        <v>0</v>
      </c>
      <c r="D10" s="931">
        <f>'18'!D43</f>
        <v>0</v>
      </c>
      <c r="E10" s="932">
        <f>'18'!E43</f>
        <v>0</v>
      </c>
    </row>
    <row r="11" spans="1:9">
      <c r="A11" s="964"/>
      <c r="B11" s="973"/>
      <c r="C11" s="931"/>
      <c r="D11" s="974"/>
      <c r="E11" s="975"/>
    </row>
    <row r="12" spans="1:9">
      <c r="A12" s="964">
        <f>A10+1</f>
        <v>2</v>
      </c>
      <c r="B12" s="973" t="s">
        <v>945</v>
      </c>
      <c r="C12" s="976">
        <f>'23'!D48</f>
        <v>0</v>
      </c>
      <c r="D12" s="931">
        <f>'23'!E48</f>
        <v>0</v>
      </c>
      <c r="E12" s="932">
        <f>'25'!F51</f>
        <v>0</v>
      </c>
    </row>
    <row r="13" spans="1:9">
      <c r="A13" s="977"/>
      <c r="B13" s="973"/>
      <c r="C13" s="931"/>
      <c r="D13" s="974"/>
      <c r="E13" s="978"/>
    </row>
    <row r="14" spans="1:9">
      <c r="A14" s="964">
        <f>A12+1</f>
        <v>3</v>
      </c>
      <c r="B14" s="973" t="s">
        <v>946</v>
      </c>
      <c r="C14" s="979">
        <f>'7'!D16+'7'!D17</f>
        <v>0</v>
      </c>
      <c r="D14" s="979">
        <f>'7'!E16+'7'!E17</f>
        <v>0</v>
      </c>
      <c r="E14" s="980">
        <f>'7'!F16+'7'!F17</f>
        <v>0</v>
      </c>
    </row>
    <row r="15" spans="1:9">
      <c r="A15" s="964">
        <f>A14+1</f>
        <v>4</v>
      </c>
      <c r="B15" s="981" t="s">
        <v>947</v>
      </c>
      <c r="C15" s="982">
        <f>'7'!D18</f>
        <v>0</v>
      </c>
      <c r="D15" s="982">
        <f>'7'!E18</f>
        <v>0</v>
      </c>
      <c r="E15" s="983">
        <f>'7'!F18</f>
        <v>0</v>
      </c>
    </row>
    <row r="16" spans="1:9">
      <c r="A16" s="964">
        <f>A15+1</f>
        <v>5</v>
      </c>
      <c r="B16" s="984" t="s">
        <v>948</v>
      </c>
      <c r="C16" s="931">
        <f>C14+C15</f>
        <v>0</v>
      </c>
      <c r="D16" s="931">
        <f>D14+D15</f>
        <v>0</v>
      </c>
      <c r="E16" s="934">
        <f>E14+E15</f>
        <v>0</v>
      </c>
    </row>
    <row r="17" spans="1:5">
      <c r="A17" s="964">
        <v>6</v>
      </c>
      <c r="B17" s="984" t="s">
        <v>995</v>
      </c>
      <c r="C17" s="985" t="e">
        <f ca="1">C37</f>
        <v>#DIV/0!</v>
      </c>
      <c r="D17" s="985" t="e">
        <f ca="1">D37</f>
        <v>#DIV/0!</v>
      </c>
      <c r="E17" s="1027" t="e">
        <f ca="1">E37</f>
        <v>#DIV/0!</v>
      </c>
    </row>
    <row r="18" spans="1:5" ht="16.2" thickBot="1">
      <c r="A18" s="964">
        <v>7</v>
      </c>
      <c r="B18" s="986" t="s">
        <v>941</v>
      </c>
      <c r="C18" s="987" t="e">
        <f ca="1">C10-C12-C16-C17</f>
        <v>#DIV/0!</v>
      </c>
      <c r="D18" s="987" t="e">
        <f ca="1">D10-D12-D16-D17</f>
        <v>#DIV/0!</v>
      </c>
      <c r="E18" s="988" t="e">
        <f ca="1">E10-E12-E16-E17</f>
        <v>#DIV/0!</v>
      </c>
    </row>
    <row r="19" spans="1:5" ht="16.2" thickTop="1">
      <c r="A19" s="964"/>
      <c r="B19" s="986"/>
      <c r="C19" s="989"/>
      <c r="D19" s="974"/>
      <c r="E19" s="978"/>
    </row>
    <row r="20" spans="1:5">
      <c r="A20" s="964"/>
      <c r="B20" s="990" t="s">
        <v>949</v>
      </c>
      <c r="C20" s="989"/>
      <c r="D20" s="974"/>
      <c r="E20" s="978"/>
    </row>
    <row r="21" spans="1:5">
      <c r="A21" s="964">
        <f>A18+1</f>
        <v>8</v>
      </c>
      <c r="B21" s="986" t="s">
        <v>950</v>
      </c>
      <c r="C21" s="931">
        <f>'8'!G52</f>
        <v>0</v>
      </c>
      <c r="D21" s="931">
        <f>'8'!H52</f>
        <v>0</v>
      </c>
      <c r="E21" s="932">
        <f>'9'!F55</f>
        <v>0</v>
      </c>
    </row>
    <row r="22" spans="1:5">
      <c r="A22" s="964">
        <f>A21+1</f>
        <v>9</v>
      </c>
      <c r="B22" s="986" t="s">
        <v>951</v>
      </c>
      <c r="C22" s="928">
        <f>-'10'!G54</f>
        <v>0</v>
      </c>
      <c r="D22" s="928">
        <f>-'10'!H54</f>
        <v>0</v>
      </c>
      <c r="E22" s="933">
        <f>-'10'!J54</f>
        <v>0</v>
      </c>
    </row>
    <row r="23" spans="1:5">
      <c r="A23" s="964">
        <f>A22+1</f>
        <v>10</v>
      </c>
      <c r="B23" s="986" t="s">
        <v>952</v>
      </c>
      <c r="C23" s="931">
        <f>SUM(C21:C22)</f>
        <v>0</v>
      </c>
      <c r="D23" s="931">
        <f>SUM(D21:D22)</f>
        <v>0</v>
      </c>
      <c r="E23" s="934">
        <f>SUM(E21:E22)</f>
        <v>0</v>
      </c>
    </row>
    <row r="24" spans="1:5">
      <c r="A24" s="964">
        <f t="shared" ref="A24:A30" si="0">A23+1</f>
        <v>11</v>
      </c>
      <c r="B24" s="986" t="s">
        <v>953</v>
      </c>
      <c r="C24" s="931"/>
      <c r="D24" s="931"/>
      <c r="E24" s="934"/>
    </row>
    <row r="25" spans="1:5">
      <c r="A25" s="964">
        <f t="shared" si="0"/>
        <v>12</v>
      </c>
      <c r="B25" s="935" t="s">
        <v>969</v>
      </c>
      <c r="C25" s="931">
        <f>'4'!E17</f>
        <v>0</v>
      </c>
      <c r="D25" s="931">
        <f>'4'!F17</f>
        <v>0</v>
      </c>
      <c r="E25" s="934">
        <f>'4'!H17</f>
        <v>0</v>
      </c>
    </row>
    <row r="26" spans="1:5">
      <c r="A26" s="964">
        <f t="shared" si="0"/>
        <v>13</v>
      </c>
      <c r="B26" s="935" t="s">
        <v>972</v>
      </c>
      <c r="C26" s="936"/>
      <c r="D26" s="936"/>
      <c r="E26" s="937"/>
    </row>
    <row r="27" spans="1:5">
      <c r="A27" s="964">
        <f t="shared" si="0"/>
        <v>14</v>
      </c>
      <c r="B27" s="935" t="s">
        <v>970</v>
      </c>
      <c r="C27" s="936">
        <f>-'7'!D19</f>
        <v>0</v>
      </c>
      <c r="D27" s="936">
        <f>'7'!E19</f>
        <v>0</v>
      </c>
      <c r="E27" s="937">
        <f>'7'!F19</f>
        <v>0</v>
      </c>
    </row>
    <row r="28" spans="1:5">
      <c r="A28" s="964">
        <f t="shared" si="0"/>
        <v>15</v>
      </c>
      <c r="B28" s="935" t="s">
        <v>971</v>
      </c>
      <c r="C28" s="936">
        <f>'6'!E10</f>
        <v>0</v>
      </c>
      <c r="D28" s="936">
        <f>'6'!F10</f>
        <v>0</v>
      </c>
      <c r="E28" s="937">
        <f>'6'!H10</f>
        <v>0</v>
      </c>
    </row>
    <row r="29" spans="1:5">
      <c r="A29" s="964">
        <f t="shared" si="0"/>
        <v>16</v>
      </c>
      <c r="B29" s="991" t="s">
        <v>942</v>
      </c>
      <c r="C29" s="938" t="e">
        <f ca="1">C62</f>
        <v>#DIV/0!</v>
      </c>
      <c r="D29" s="938" t="e">
        <f ca="1">D62</f>
        <v>#DIV/0!</v>
      </c>
      <c r="E29" s="938" t="e">
        <f ca="1">E62</f>
        <v>#DIV/0!</v>
      </c>
    </row>
    <row r="30" spans="1:5" ht="16.2" thickBot="1">
      <c r="A30" s="964">
        <f t="shared" si="0"/>
        <v>17</v>
      </c>
      <c r="B30" s="981" t="s">
        <v>943</v>
      </c>
      <c r="C30" s="929" t="e">
        <f ca="1">C23+C25+C26-C27-C28+C29</f>
        <v>#DIV/0!</v>
      </c>
      <c r="D30" s="929" t="e">
        <f ca="1">D23+D25+D26-D27-D28+D29</f>
        <v>#DIV/0!</v>
      </c>
      <c r="E30" s="939" t="e">
        <f ca="1">E23+E25+E26-E27-E28+E29</f>
        <v>#DIV/0!</v>
      </c>
    </row>
    <row r="31" spans="1:5">
      <c r="A31" s="964"/>
      <c r="B31" s="981"/>
      <c r="C31" s="945"/>
      <c r="D31" s="945"/>
      <c r="E31" s="946"/>
    </row>
    <row r="32" spans="1:5">
      <c r="A32" s="964"/>
      <c r="B32" s="981"/>
      <c r="C32" s="945"/>
      <c r="D32" s="945"/>
      <c r="E32" s="946"/>
    </row>
    <row r="33" spans="1:8">
      <c r="A33" s="964"/>
      <c r="B33" s="992" t="s">
        <v>992</v>
      </c>
      <c r="C33" s="945"/>
      <c r="D33" s="945"/>
      <c r="E33" s="946"/>
    </row>
    <row r="34" spans="1:8">
      <c r="A34" s="964">
        <v>18</v>
      </c>
      <c r="B34" s="981" t="s">
        <v>993</v>
      </c>
      <c r="C34" s="945" t="e">
        <f ca="1">C30</f>
        <v>#DIV/0!</v>
      </c>
      <c r="D34" s="945" t="e">
        <f ca="1">D30</f>
        <v>#DIV/0!</v>
      </c>
      <c r="E34" s="946" t="e">
        <f ca="1">E30</f>
        <v>#DIV/0!</v>
      </c>
    </row>
    <row r="35" spans="1:8">
      <c r="A35" s="964">
        <f>A34+1</f>
        <v>19</v>
      </c>
      <c r="B35" s="981" t="s">
        <v>1003</v>
      </c>
      <c r="C35" s="947" t="e">
        <f>IF(D40&gt;0.3999, D40, 0.4)</f>
        <v>#DIV/0!</v>
      </c>
      <c r="D35" s="947" t="e">
        <f>IF(D40&gt;0.3999, D40, 0.4)</f>
        <v>#DIV/0!</v>
      </c>
      <c r="E35" s="948" t="e">
        <f>IF(D40&gt;0.3999, D40, 0.4)</f>
        <v>#DIV/0!</v>
      </c>
    </row>
    <row r="36" spans="1:8">
      <c r="A36" s="964">
        <f>A35+1</f>
        <v>20</v>
      </c>
      <c r="B36" s="993" t="s">
        <v>994</v>
      </c>
      <c r="C36" s="949">
        <f>IFERROR('7'!D41/'6'!D20,0)</f>
        <v>0</v>
      </c>
      <c r="D36" s="949">
        <f>IFERROR('7'!E41/'6'!F20,0)</f>
        <v>0</v>
      </c>
      <c r="E36" s="950">
        <f>IFERROR('7'!F41/'6'!H20,0)</f>
        <v>0</v>
      </c>
    </row>
    <row r="37" spans="1:8" ht="16.2" thickBot="1">
      <c r="A37" s="964">
        <f>A36+1</f>
        <v>21</v>
      </c>
      <c r="B37" s="994" t="s">
        <v>996</v>
      </c>
      <c r="C37" s="951" t="e">
        <f ca="1">C34*C35*C36</f>
        <v>#DIV/0!</v>
      </c>
      <c r="D37" s="951" t="e">
        <f ca="1">D34*D35*D36</f>
        <v>#DIV/0!</v>
      </c>
      <c r="E37" s="952" t="e">
        <f ca="1">E34*E35*E36</f>
        <v>#DIV/0!</v>
      </c>
    </row>
    <row r="38" spans="1:8" ht="16.2" thickTop="1">
      <c r="A38" s="964"/>
      <c r="B38" s="993"/>
      <c r="C38" s="940"/>
      <c r="D38" s="945"/>
      <c r="E38" s="941"/>
    </row>
    <row r="39" spans="1:8">
      <c r="A39" s="964">
        <v>22</v>
      </c>
      <c r="B39" s="995" t="s">
        <v>954</v>
      </c>
      <c r="C39" s="996" t="s">
        <v>955</v>
      </c>
      <c r="D39" s="996" t="s">
        <v>956</v>
      </c>
      <c r="E39" s="1028"/>
    </row>
    <row r="40" spans="1:8">
      <c r="A40" s="964">
        <f>A39+1</f>
        <v>23</v>
      </c>
      <c r="B40" s="981" t="s">
        <v>703</v>
      </c>
      <c r="C40" s="945">
        <f>'6'!E20</f>
        <v>0</v>
      </c>
      <c r="D40" s="998" t="e">
        <f>C40/C42</f>
        <v>#DIV/0!</v>
      </c>
      <c r="E40" s="978"/>
    </row>
    <row r="41" spans="1:8">
      <c r="A41" s="964">
        <f>A40+1</f>
        <v>24</v>
      </c>
      <c r="B41" s="993" t="s">
        <v>957</v>
      </c>
      <c r="C41" s="999">
        <f>'6'!E41</f>
        <v>0</v>
      </c>
      <c r="D41" s="1000" t="e">
        <f>C41/C42</f>
        <v>#DIV/0!</v>
      </c>
      <c r="E41" s="978"/>
      <c r="H41" s="1001"/>
    </row>
    <row r="42" spans="1:8" ht="16.2" thickBot="1">
      <c r="A42" s="964">
        <f>A41+1</f>
        <v>25</v>
      </c>
      <c r="B42" s="994" t="s">
        <v>958</v>
      </c>
      <c r="C42" s="951">
        <f>C40+C41</f>
        <v>0</v>
      </c>
      <c r="D42" s="1002" t="e">
        <f>D40+D41</f>
        <v>#DIV/0!</v>
      </c>
      <c r="E42" s="978"/>
    </row>
    <row r="43" spans="1:8" ht="16.2" thickTop="1">
      <c r="A43" s="964"/>
      <c r="B43" s="981"/>
      <c r="C43" s="1003"/>
      <c r="D43" s="974"/>
      <c r="E43" s="978"/>
    </row>
    <row r="44" spans="1:8">
      <c r="A44" s="964">
        <f>A42+1</f>
        <v>26</v>
      </c>
      <c r="B44" s="1029" t="s">
        <v>997</v>
      </c>
      <c r="C44" s="976" t="e">
        <f>IF(D41&lt;0.6001,(D41*C30),(0.6*C30))</f>
        <v>#DIV/0!</v>
      </c>
      <c r="D44" s="976" t="e">
        <f>IF(D41&lt;0.6001,(D41*D30),(0.6*D30))</f>
        <v>#DIV/0!</v>
      </c>
      <c r="E44" s="932" t="e">
        <f>IF(D41&lt;0.6001,(D41*E30),(0.6*E30))</f>
        <v>#DIV/0!</v>
      </c>
    </row>
    <row r="45" spans="1:8">
      <c r="A45" s="977"/>
      <c r="B45" s="981"/>
      <c r="C45" s="974"/>
      <c r="D45" s="974"/>
      <c r="E45" s="978"/>
    </row>
    <row r="46" spans="1:8" ht="16.2" thickBot="1">
      <c r="A46" s="964">
        <f>A44+1</f>
        <v>27</v>
      </c>
      <c r="B46" s="1004" t="s">
        <v>959</v>
      </c>
      <c r="C46" s="1005" t="e">
        <f ca="1">C18/C44</f>
        <v>#DIV/0!</v>
      </c>
      <c r="D46" s="1005" t="e">
        <f ca="1">D18/D44</f>
        <v>#DIV/0!</v>
      </c>
      <c r="E46" s="1005" t="e">
        <f ca="1">E18/E44</f>
        <v>#DIV/0!</v>
      </c>
    </row>
    <row r="47" spans="1:8" ht="16.2" thickTop="1">
      <c r="A47" s="1006"/>
      <c r="B47" s="993"/>
      <c r="C47" s="1000"/>
      <c r="D47" s="1007"/>
      <c r="E47" s="1008"/>
    </row>
    <row r="48" spans="1:8">
      <c r="A48" s="977"/>
      <c r="B48" s="974"/>
      <c r="C48" s="998"/>
      <c r="D48" s="1003"/>
      <c r="E48" s="997"/>
    </row>
    <row r="49" spans="1:5">
      <c r="A49" s="964">
        <v>28</v>
      </c>
      <c r="B49" s="1009" t="s">
        <v>986</v>
      </c>
      <c r="C49" s="998"/>
      <c r="D49" s="1003"/>
      <c r="E49" s="978"/>
    </row>
    <row r="50" spans="1:5">
      <c r="A50" s="964">
        <f>A49+1</f>
        <v>29</v>
      </c>
      <c r="B50" s="953" t="s">
        <v>987</v>
      </c>
      <c r="C50" s="1010">
        <f>C12</f>
        <v>0</v>
      </c>
      <c r="D50" s="1010">
        <f>D12</f>
        <v>0</v>
      </c>
      <c r="E50" s="1011">
        <f>E12</f>
        <v>0</v>
      </c>
    </row>
    <row r="51" spans="1:5">
      <c r="A51" s="964">
        <f>A50+1</f>
        <v>30</v>
      </c>
      <c r="B51" s="953" t="s">
        <v>988</v>
      </c>
      <c r="C51" s="1012">
        <f>C15</f>
        <v>0</v>
      </c>
      <c r="D51" s="1012">
        <f>D15</f>
        <v>0</v>
      </c>
      <c r="E51" s="1013">
        <f>E15</f>
        <v>0</v>
      </c>
    </row>
    <row r="52" spans="1:5">
      <c r="A52" s="964">
        <f>A51+1</f>
        <v>31</v>
      </c>
      <c r="B52" s="953" t="s">
        <v>989</v>
      </c>
      <c r="C52" s="1014">
        <f>-'23'!D29</f>
        <v>0</v>
      </c>
      <c r="D52" s="1014">
        <f>-'25'!D32</f>
        <v>0</v>
      </c>
      <c r="E52" s="1015">
        <f>-'25'!F32</f>
        <v>0</v>
      </c>
    </row>
    <row r="53" spans="1:5">
      <c r="A53" s="964"/>
      <c r="C53" s="998"/>
      <c r="D53" s="1003"/>
      <c r="E53" s="978"/>
    </row>
    <row r="54" spans="1:5">
      <c r="A54" s="964">
        <v>32</v>
      </c>
      <c r="B54" s="953" t="s">
        <v>990</v>
      </c>
      <c r="C54" s="1010">
        <f>C50+C51+C52</f>
        <v>0</v>
      </c>
      <c r="D54" s="1010">
        <f>D50+D51+D52</f>
        <v>0</v>
      </c>
      <c r="E54" s="1011">
        <f>E50+E51+E52</f>
        <v>0</v>
      </c>
    </row>
    <row r="55" spans="1:5">
      <c r="A55" s="964"/>
      <c r="C55" s="998"/>
      <c r="D55" s="1003"/>
      <c r="E55" s="978"/>
    </row>
    <row r="56" spans="1:5">
      <c r="A56" s="964">
        <v>33</v>
      </c>
      <c r="B56" s="953" t="s">
        <v>998</v>
      </c>
      <c r="C56" s="1016">
        <f>'7'!D16</f>
        <v>0</v>
      </c>
      <c r="D56" s="1016">
        <f>'7'!E16</f>
        <v>0</v>
      </c>
      <c r="E56" s="1017">
        <f>'7'!F16</f>
        <v>0</v>
      </c>
    </row>
    <row r="57" spans="1:5">
      <c r="A57" s="964">
        <f>A56+1</f>
        <v>34</v>
      </c>
      <c r="B57" s="953" t="s">
        <v>999</v>
      </c>
      <c r="C57" s="1016">
        <f>'7'!D17</f>
        <v>0</v>
      </c>
      <c r="D57" s="1016">
        <f>'7'!E17</f>
        <v>0</v>
      </c>
      <c r="E57" s="1017">
        <f>'7'!F17</f>
        <v>0</v>
      </c>
    </row>
    <row r="58" spans="1:5">
      <c r="A58" s="964">
        <f>A57+1</f>
        <v>35</v>
      </c>
      <c r="B58" s="953" t="s">
        <v>1000</v>
      </c>
      <c r="C58" s="1010" t="e">
        <f ca="1">C37</f>
        <v>#DIV/0!</v>
      </c>
      <c r="D58" s="1010" t="e">
        <f ca="1">D37</f>
        <v>#DIV/0!</v>
      </c>
      <c r="E58" s="1011" t="e">
        <f ca="1">E37</f>
        <v>#DIV/0!</v>
      </c>
    </row>
    <row r="59" spans="1:5">
      <c r="A59" s="964"/>
      <c r="C59" s="998"/>
      <c r="D59" s="1003"/>
      <c r="E59" s="978"/>
    </row>
    <row r="60" spans="1:5">
      <c r="A60" s="964">
        <v>36</v>
      </c>
      <c r="B60" s="953" t="s">
        <v>1001</v>
      </c>
      <c r="C60" s="1032" t="e">
        <f ca="1">C54+C56+C57+C58</f>
        <v>#DIV/0!</v>
      </c>
      <c r="D60" s="1032" t="e">
        <f ca="1">D54+D56+D57+D58</f>
        <v>#DIV/0!</v>
      </c>
      <c r="E60" s="1033" t="e">
        <f ca="1">E54+E56+E57+E58</f>
        <v>#DIV/0!</v>
      </c>
    </row>
    <row r="61" spans="1:5">
      <c r="A61" s="964"/>
      <c r="C61" s="998"/>
      <c r="D61" s="1003"/>
      <c r="E61" s="978"/>
    </row>
    <row r="62" spans="1:5" ht="16.2" thickBot="1">
      <c r="A62" s="964">
        <v>37</v>
      </c>
      <c r="B62" s="953" t="s">
        <v>991</v>
      </c>
      <c r="C62" s="1030" t="e">
        <f ca="1">C60*0.041096</f>
        <v>#DIV/0!</v>
      </c>
      <c r="D62" s="1030" t="e">
        <f ca="1">D60*0.041096</f>
        <v>#DIV/0!</v>
      </c>
      <c r="E62" s="1031" t="e">
        <f ca="1">E60*0.041096</f>
        <v>#DIV/0!</v>
      </c>
    </row>
    <row r="63" spans="1:5" ht="16.2" thickTop="1">
      <c r="A63" s="964"/>
      <c r="B63" s="993" t="s">
        <v>1002</v>
      </c>
      <c r="C63" s="1018"/>
      <c r="D63" s="1019"/>
      <c r="E63" s="1020"/>
    </row>
    <row r="64" spans="1:5">
      <c r="A64" s="981"/>
      <c r="C64" s="998"/>
      <c r="D64" s="1003"/>
      <c r="E64" s="974"/>
    </row>
    <row r="65" spans="1:7">
      <c r="A65" s="1406" t="s">
        <v>975</v>
      </c>
      <c r="B65" s="1343"/>
      <c r="C65" s="1343"/>
      <c r="D65" s="1343"/>
      <c r="E65" s="1313"/>
      <c r="F65" s="974"/>
      <c r="G65" s="974"/>
    </row>
    <row r="66" spans="1:7">
      <c r="A66" s="964">
        <v>1</v>
      </c>
      <c r="B66" s="1021" t="s">
        <v>960</v>
      </c>
      <c r="C66" s="930">
        <f>'31'!R35+'31'!R39</f>
        <v>0</v>
      </c>
      <c r="D66" s="956"/>
      <c r="E66" s="997"/>
      <c r="F66" s="974"/>
      <c r="G66" s="974"/>
    </row>
    <row r="67" spans="1:7">
      <c r="A67" s="964">
        <f>A66+1</f>
        <v>2</v>
      </c>
      <c r="B67" s="981" t="s">
        <v>961</v>
      </c>
      <c r="C67" s="942">
        <f>'31'!R43</f>
        <v>0</v>
      </c>
      <c r="D67" s="1404"/>
      <c r="E67" s="1405"/>
      <c r="F67" s="974"/>
      <c r="G67" s="974"/>
    </row>
    <row r="68" spans="1:7">
      <c r="A68" s="964">
        <f>A67+1</f>
        <v>3</v>
      </c>
      <c r="B68" s="981" t="s">
        <v>973</v>
      </c>
      <c r="C68" s="942">
        <f>'31'!R45</f>
        <v>0</v>
      </c>
      <c r="D68" s="1022"/>
      <c r="E68" s="1023"/>
      <c r="F68" s="974"/>
      <c r="G68" s="974"/>
    </row>
    <row r="69" spans="1:7">
      <c r="A69" s="964"/>
      <c r="B69" s="981"/>
      <c r="C69" s="974"/>
      <c r="D69" s="1024" t="s">
        <v>962</v>
      </c>
      <c r="E69" s="1025" t="s">
        <v>963</v>
      </c>
      <c r="F69" s="974"/>
      <c r="G69" s="974"/>
    </row>
    <row r="70" spans="1:7">
      <c r="A70" s="964">
        <f>A68+1</f>
        <v>4</v>
      </c>
      <c r="B70" s="981" t="s">
        <v>964</v>
      </c>
      <c r="C70" s="974"/>
      <c r="D70" s="976" t="e">
        <f>E21/C66</f>
        <v>#DIV/0!</v>
      </c>
      <c r="E70" s="932" t="e">
        <f>D70/12</f>
        <v>#DIV/0!</v>
      </c>
      <c r="F70" s="974"/>
      <c r="G70" s="974"/>
    </row>
    <row r="71" spans="1:7">
      <c r="A71" s="964"/>
      <c r="B71" s="981"/>
      <c r="C71" s="974"/>
      <c r="D71" s="974"/>
      <c r="E71" s="978"/>
      <c r="F71" s="974"/>
      <c r="G71" s="974"/>
    </row>
    <row r="72" spans="1:7">
      <c r="A72" s="964">
        <f>A70+1</f>
        <v>5</v>
      </c>
      <c r="B72" s="981" t="s">
        <v>965</v>
      </c>
      <c r="C72" s="974"/>
      <c r="D72" s="976" t="e">
        <f>E23/C66</f>
        <v>#DIV/0!</v>
      </c>
      <c r="E72" s="932" t="e">
        <f>D72/12</f>
        <v>#DIV/0!</v>
      </c>
      <c r="F72" s="974"/>
      <c r="G72" s="974"/>
    </row>
    <row r="73" spans="1:7">
      <c r="A73" s="964"/>
      <c r="B73" s="981"/>
      <c r="C73" s="974"/>
      <c r="D73" s="974"/>
      <c r="E73" s="978"/>
      <c r="F73" s="974"/>
      <c r="G73" s="974"/>
    </row>
    <row r="74" spans="1:7">
      <c r="A74" s="964">
        <f>A72+1</f>
        <v>6</v>
      </c>
      <c r="B74" s="981" t="s">
        <v>966</v>
      </c>
      <c r="C74" s="974"/>
      <c r="D74" s="976" t="e">
        <f>E10/C66</f>
        <v>#DIV/0!</v>
      </c>
      <c r="E74" s="932" t="e">
        <f>D74/12</f>
        <v>#DIV/0!</v>
      </c>
      <c r="F74" s="974"/>
      <c r="G74" s="974"/>
    </row>
    <row r="75" spans="1:7">
      <c r="A75" s="964"/>
      <c r="B75" s="981"/>
      <c r="C75" s="974"/>
      <c r="D75" s="976"/>
      <c r="E75" s="932"/>
      <c r="F75" s="974"/>
      <c r="G75" s="974"/>
    </row>
    <row r="76" spans="1:7">
      <c r="A76" s="964">
        <f>A74+1</f>
        <v>7</v>
      </c>
      <c r="B76" s="981" t="s">
        <v>967</v>
      </c>
      <c r="C76" s="974"/>
      <c r="D76" s="976" t="e">
        <f ca="1">E18/C66</f>
        <v>#DIV/0!</v>
      </c>
      <c r="E76" s="932" t="e">
        <f ca="1">D76/12</f>
        <v>#DIV/0!</v>
      </c>
      <c r="F76" s="974"/>
      <c r="G76" s="974"/>
    </row>
    <row r="77" spans="1:7">
      <c r="A77" s="964"/>
      <c r="B77" s="981"/>
      <c r="C77" s="974"/>
      <c r="D77" s="974"/>
      <c r="E77" s="978"/>
      <c r="F77" s="974"/>
      <c r="G77" s="974"/>
    </row>
    <row r="78" spans="1:7">
      <c r="A78" s="964">
        <f>A76+1</f>
        <v>8</v>
      </c>
      <c r="B78" s="981" t="s">
        <v>974</v>
      </c>
      <c r="C78" s="974"/>
      <c r="D78" s="976" t="e">
        <f>'19'!D16/'28'!C66</f>
        <v>#DIV/0!</v>
      </c>
      <c r="E78" s="932" t="e">
        <f>D78/12</f>
        <v>#DIV/0!</v>
      </c>
      <c r="F78" s="974"/>
      <c r="G78" s="974"/>
    </row>
    <row r="79" spans="1:7">
      <c r="A79" s="964"/>
      <c r="B79" s="981"/>
      <c r="C79" s="974"/>
      <c r="D79" s="974"/>
      <c r="E79" s="978"/>
      <c r="F79" s="974"/>
      <c r="G79" s="974"/>
    </row>
    <row r="80" spans="1:7">
      <c r="A80" s="964">
        <f>A78+1</f>
        <v>9</v>
      </c>
      <c r="B80" s="981" t="s">
        <v>968</v>
      </c>
      <c r="C80" s="974"/>
      <c r="D80" s="976" t="e">
        <f>'19'!D18/'28'!C66</f>
        <v>#DIV/0!</v>
      </c>
      <c r="E80" s="932" t="e">
        <f>D80/12</f>
        <v>#DIV/0!</v>
      </c>
      <c r="F80" s="974"/>
      <c r="G80" s="974"/>
    </row>
    <row r="81" spans="1:7">
      <c r="A81" s="1006"/>
      <c r="B81" s="993"/>
      <c r="C81" s="1026"/>
      <c r="D81" s="1026"/>
      <c r="E81" s="1020"/>
      <c r="F81" s="974"/>
      <c r="G81" s="974"/>
    </row>
    <row r="82" spans="1:7">
      <c r="F82" s="974"/>
      <c r="G82" s="974"/>
    </row>
    <row r="83" spans="1:7">
      <c r="F83" s="974"/>
      <c r="G83" s="974"/>
    </row>
    <row r="84" spans="1:7">
      <c r="F84" s="974"/>
      <c r="G84" s="974"/>
    </row>
    <row r="85" spans="1:7">
      <c r="F85" s="974"/>
      <c r="G85" s="974"/>
    </row>
  </sheetData>
  <autoFilter ref="A44:E44" xr:uid="{00000000-0009-0000-0000-000021000000}"/>
  <mergeCells count="4">
    <mergeCell ref="A1:E1"/>
    <mergeCell ref="D67:E67"/>
    <mergeCell ref="A65:E65"/>
    <mergeCell ref="B2:E2"/>
  </mergeCells>
  <printOptions horizontalCentered="1"/>
  <pageMargins left="0.5" right="0.5" top="1.19" bottom="0.5" header="0.5" footer="0.25"/>
  <pageSetup scale="53" orientation="portrait" r:id="rId1"/>
  <headerFooter alignWithMargins="0">
    <oddHeader>&amp;L&amp;12Annual Report of  &amp;UYour Telephone Company Name&amp;R&amp;12Year Ending &amp;UDecember 31, 2024</oddHeader>
    <oddFooter>&amp;C&amp;12&amp;A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G56"/>
  <sheetViews>
    <sheetView showGridLines="0" zoomScaleNormal="100" workbookViewId="0">
      <selection activeCell="E5" sqref="E5"/>
    </sheetView>
  </sheetViews>
  <sheetFormatPr defaultColWidth="9.109375" defaultRowHeight="13.2"/>
  <cols>
    <col min="1" max="1" width="15.6640625" style="329" customWidth="1"/>
    <col min="2" max="2" width="32.6640625" style="3" customWidth="1"/>
    <col min="3" max="6" width="15.6640625" style="3" customWidth="1"/>
    <col min="7" max="7" width="15.6640625" style="329" customWidth="1"/>
    <col min="8" max="16384" width="9.109375" style="3"/>
  </cols>
  <sheetData>
    <row r="1" spans="2:6" ht="13.5" customHeight="1">
      <c r="B1" s="99"/>
      <c r="C1" s="94"/>
      <c r="D1" s="94"/>
      <c r="E1" s="94"/>
      <c r="F1" s="97"/>
    </row>
    <row r="2" spans="2:6" ht="13.5" customHeight="1">
      <c r="B2" s="39"/>
      <c r="C2" s="509"/>
      <c r="D2" s="48"/>
      <c r="E2" s="48"/>
      <c r="F2" s="12"/>
    </row>
    <row r="3" spans="2:6" ht="13.5" customHeight="1">
      <c r="B3" s="39"/>
      <c r="C3" s="48"/>
      <c r="D3" s="48"/>
      <c r="E3" s="48"/>
      <c r="F3" s="12"/>
    </row>
    <row r="4" spans="2:6" ht="13.5" customHeight="1">
      <c r="B4" s="39"/>
      <c r="C4" s="48"/>
      <c r="D4" s="48"/>
      <c r="E4" s="48"/>
      <c r="F4" s="12"/>
    </row>
    <row r="5" spans="2:6" ht="13.5" customHeight="1">
      <c r="B5" s="39"/>
      <c r="C5" s="48"/>
      <c r="D5" s="48"/>
      <c r="E5" s="48"/>
      <c r="F5" s="12"/>
    </row>
    <row r="6" spans="2:6" ht="13.5" customHeight="1">
      <c r="B6" s="39"/>
      <c r="C6" s="48"/>
      <c r="D6" s="48"/>
      <c r="E6" s="48"/>
      <c r="F6" s="12"/>
    </row>
    <row r="7" spans="2:6" ht="13.5" customHeight="1">
      <c r="B7" s="39"/>
      <c r="C7" s="48"/>
      <c r="D7" s="48"/>
      <c r="E7" s="48"/>
      <c r="F7" s="12"/>
    </row>
    <row r="8" spans="2:6" ht="13.5" customHeight="1">
      <c r="B8" s="39"/>
      <c r="C8" s="48"/>
      <c r="D8" s="48"/>
      <c r="E8" s="48"/>
      <c r="F8" s="12"/>
    </row>
    <row r="9" spans="2:6" ht="13.5" customHeight="1">
      <c r="B9" s="39"/>
      <c r="C9" s="48"/>
      <c r="D9" s="48"/>
      <c r="E9" s="48"/>
      <c r="F9" s="12"/>
    </row>
    <row r="10" spans="2:6" ht="13.5" customHeight="1">
      <c r="B10" s="39"/>
      <c r="C10" s="48"/>
      <c r="D10" s="48"/>
      <c r="E10" s="48"/>
      <c r="F10" s="12"/>
    </row>
    <row r="11" spans="2:6" ht="13.5" customHeight="1">
      <c r="B11" s="39"/>
      <c r="C11" s="48"/>
      <c r="D11" s="48"/>
      <c r="E11" s="48"/>
      <c r="F11" s="12"/>
    </row>
    <row r="12" spans="2:6" ht="13.5" customHeight="1">
      <c r="B12" s="39"/>
      <c r="C12" s="48"/>
      <c r="D12" s="48"/>
      <c r="E12" s="48"/>
      <c r="F12" s="12"/>
    </row>
    <row r="13" spans="2:6" ht="13.5" customHeight="1">
      <c r="B13" s="39"/>
      <c r="C13" s="48"/>
      <c r="D13" s="48"/>
      <c r="E13" s="48"/>
      <c r="F13" s="12"/>
    </row>
    <row r="14" spans="2:6" ht="13.5" customHeight="1">
      <c r="B14" s="39"/>
      <c r="C14" s="48"/>
      <c r="D14" s="48"/>
      <c r="E14" s="48"/>
      <c r="F14" s="12"/>
    </row>
    <row r="15" spans="2:6" ht="13.5" customHeight="1">
      <c r="B15" s="39"/>
      <c r="C15" s="48"/>
      <c r="D15" s="48"/>
      <c r="E15" s="48"/>
      <c r="F15" s="12"/>
    </row>
    <row r="16" spans="2:6" ht="13.5" customHeight="1">
      <c r="B16" s="39"/>
      <c r="C16" s="48"/>
      <c r="D16" s="48"/>
      <c r="E16" s="48"/>
      <c r="F16" s="12"/>
    </row>
    <row r="17" spans="1:7" ht="13.5" customHeight="1">
      <c r="B17" s="100"/>
      <c r="C17" s="40"/>
      <c r="D17" s="40"/>
      <c r="E17" s="40"/>
      <c r="F17" s="42"/>
    </row>
    <row r="18" spans="1:7" ht="13.5" customHeight="1">
      <c r="B18" s="38"/>
      <c r="D18" s="40"/>
      <c r="E18" s="40"/>
      <c r="F18" s="26"/>
    </row>
    <row r="19" spans="1:7" s="210" customFormat="1" ht="35.4">
      <c r="A19" s="458"/>
      <c r="B19" s="207" t="s">
        <v>442</v>
      </c>
      <c r="C19" s="208"/>
      <c r="D19" s="208"/>
      <c r="E19" s="208"/>
      <c r="F19" s="209"/>
      <c r="G19" s="458"/>
    </row>
    <row r="20" spans="1:7" s="210" customFormat="1" ht="35.4">
      <c r="A20" s="458"/>
      <c r="B20" s="207" t="s">
        <v>443</v>
      </c>
      <c r="C20" s="208"/>
      <c r="D20" s="208"/>
      <c r="E20" s="208"/>
      <c r="F20" s="209"/>
      <c r="G20" s="458"/>
    </row>
    <row r="21" spans="1:7" s="210" customFormat="1" ht="35.4">
      <c r="A21" s="458"/>
      <c r="B21" s="211" t="s">
        <v>444</v>
      </c>
      <c r="C21" s="212"/>
      <c r="D21" s="212"/>
      <c r="E21" s="212"/>
      <c r="F21" s="213"/>
      <c r="G21" s="458"/>
    </row>
    <row r="22" spans="1:7" ht="13.5" customHeight="1">
      <c r="B22" s="39"/>
      <c r="C22" s="146"/>
      <c r="D22" s="48"/>
      <c r="E22" s="48"/>
      <c r="F22" s="148"/>
    </row>
    <row r="23" spans="1:7" ht="13.5" customHeight="1">
      <c r="B23" s="34"/>
      <c r="C23" s="146"/>
      <c r="D23" s="48"/>
      <c r="E23" s="48"/>
      <c r="F23" s="148"/>
    </row>
    <row r="24" spans="1:7" ht="13.5" customHeight="1">
      <c r="B24" s="39"/>
      <c r="C24" s="146"/>
      <c r="D24" s="48"/>
      <c r="E24" s="48"/>
      <c r="F24" s="148"/>
    </row>
    <row r="25" spans="1:7" ht="13.5" customHeight="1">
      <c r="B25" s="39"/>
      <c r="C25" s="146"/>
      <c r="D25" s="48"/>
      <c r="E25" s="48"/>
      <c r="F25" s="148"/>
    </row>
    <row r="26" spans="1:7" ht="13.5" customHeight="1">
      <c r="B26" s="39"/>
      <c r="C26" s="146"/>
      <c r="D26" s="48"/>
      <c r="E26" s="48"/>
      <c r="F26" s="148"/>
    </row>
    <row r="27" spans="1:7" ht="13.5" customHeight="1">
      <c r="B27" s="39"/>
      <c r="C27" s="146"/>
      <c r="D27" s="48"/>
      <c r="E27" s="48"/>
      <c r="F27" s="148"/>
    </row>
    <row r="28" spans="1:7" ht="13.5" customHeight="1">
      <c r="B28" s="39"/>
      <c r="C28" s="146"/>
      <c r="D28" s="48"/>
      <c r="E28" s="48"/>
      <c r="F28" s="148"/>
    </row>
    <row r="29" spans="1:7" ht="13.5" customHeight="1">
      <c r="B29" s="39"/>
      <c r="C29" s="146"/>
      <c r="D29" s="48"/>
      <c r="E29" s="48"/>
      <c r="F29" s="148"/>
    </row>
    <row r="30" spans="1:7" ht="13.5" customHeight="1">
      <c r="B30" s="39"/>
      <c r="C30" s="146"/>
      <c r="D30" s="48"/>
      <c r="E30" s="48"/>
      <c r="F30" s="148"/>
    </row>
    <row r="31" spans="1:7" ht="13.5" customHeight="1">
      <c r="B31" s="39"/>
      <c r="C31" s="146"/>
      <c r="D31" s="48"/>
      <c r="E31" s="48"/>
      <c r="F31" s="148"/>
    </row>
    <row r="32" spans="1:7" ht="13.5" customHeight="1">
      <c r="B32" s="39"/>
      <c r="C32" s="146"/>
      <c r="D32" s="48"/>
      <c r="E32" s="48"/>
      <c r="F32" s="148"/>
    </row>
    <row r="33" spans="2:6" ht="13.5" customHeight="1">
      <c r="B33" s="39"/>
      <c r="C33" s="146"/>
      <c r="D33" s="48"/>
      <c r="E33" s="48"/>
      <c r="F33" s="148"/>
    </row>
    <row r="34" spans="2:6" ht="13.5" customHeight="1">
      <c r="B34" s="39"/>
      <c r="C34" s="146"/>
      <c r="D34" s="48"/>
      <c r="E34" s="48"/>
      <c r="F34" s="148"/>
    </row>
    <row r="35" spans="2:6" ht="13.5" customHeight="1">
      <c r="B35" s="39"/>
      <c r="C35" s="146"/>
      <c r="D35" s="48"/>
      <c r="E35" s="48"/>
      <c r="F35" s="148"/>
    </row>
    <row r="36" spans="2:6" ht="13.5" customHeight="1">
      <c r="B36" s="39"/>
      <c r="C36" s="146"/>
      <c r="D36" s="48"/>
      <c r="E36" s="48"/>
      <c r="F36" s="148"/>
    </row>
    <row r="37" spans="2:6" ht="13.5" customHeight="1">
      <c r="B37" s="39"/>
      <c r="C37" s="146"/>
      <c r="D37" s="48"/>
      <c r="E37" s="48"/>
      <c r="F37" s="148"/>
    </row>
    <row r="38" spans="2:6" ht="13.5" customHeight="1">
      <c r="B38" s="39"/>
      <c r="C38" s="146"/>
      <c r="D38" s="48"/>
      <c r="E38" s="48"/>
      <c r="F38" s="148"/>
    </row>
    <row r="39" spans="2:6" ht="13.5" customHeight="1">
      <c r="B39" s="39"/>
      <c r="C39" s="146"/>
      <c r="D39" s="48"/>
      <c r="E39" s="48"/>
      <c r="F39" s="148"/>
    </row>
    <row r="40" spans="2:6" ht="13.5" customHeight="1">
      <c r="B40" s="39"/>
      <c r="C40" s="146"/>
      <c r="D40" s="48"/>
      <c r="E40" s="48"/>
      <c r="F40" s="148"/>
    </row>
    <row r="41" spans="2:6" ht="13.5" customHeight="1">
      <c r="B41" s="39"/>
      <c r="C41" s="146"/>
      <c r="D41" s="48"/>
      <c r="E41" s="48"/>
      <c r="F41" s="148"/>
    </row>
    <row r="42" spans="2:6" ht="13.5" customHeight="1">
      <c r="B42" s="39"/>
      <c r="C42" s="146"/>
      <c r="D42" s="48"/>
      <c r="E42" s="48"/>
      <c r="F42" s="148"/>
    </row>
    <row r="43" spans="2:6" ht="13.5" customHeight="1">
      <c r="B43" s="22"/>
      <c r="C43" s="149"/>
      <c r="D43" s="118"/>
      <c r="E43" s="118"/>
      <c r="F43" s="150"/>
    </row>
    <row r="44" spans="2:6" ht="13.5" customHeight="1">
      <c r="B44" s="15"/>
      <c r="C44" s="146"/>
      <c r="D44" s="48"/>
      <c r="E44" s="48"/>
      <c r="F44" s="146"/>
    </row>
    <row r="45" spans="2:6" ht="13.5" customHeight="1">
      <c r="C45" s="146"/>
      <c r="D45" s="48"/>
      <c r="E45" s="48"/>
      <c r="F45" s="146"/>
    </row>
    <row r="46" spans="2:6" ht="13.5" customHeight="1">
      <c r="C46" s="147"/>
      <c r="D46" s="48"/>
      <c r="E46" s="48"/>
      <c r="F46" s="147"/>
    </row>
    <row r="47" spans="2:6" ht="13.5" customHeight="1">
      <c r="C47" s="147"/>
      <c r="D47" s="48"/>
      <c r="E47" s="48"/>
      <c r="F47" s="147"/>
    </row>
    <row r="48" spans="2:6" ht="13.5" customHeight="1">
      <c r="C48" s="147"/>
      <c r="D48" s="48"/>
      <c r="E48" s="48"/>
      <c r="F48" s="147"/>
    </row>
    <row r="49" spans="3:6" ht="13.5" customHeight="1">
      <c r="C49" s="147"/>
      <c r="D49" s="48"/>
      <c r="E49" s="48"/>
      <c r="F49" s="147"/>
    </row>
    <row r="50" spans="3:6" ht="13.5" customHeight="1">
      <c r="C50" s="147"/>
      <c r="D50" s="48"/>
      <c r="E50" s="48"/>
      <c r="F50" s="147"/>
    </row>
    <row r="51" spans="3:6" ht="13.5" customHeight="1">
      <c r="C51" s="147"/>
      <c r="D51" s="48"/>
      <c r="E51" s="48"/>
      <c r="F51" s="147"/>
    </row>
    <row r="52" spans="3:6" ht="13.5" customHeight="1">
      <c r="C52" s="147"/>
      <c r="D52" s="48"/>
      <c r="E52" s="48"/>
      <c r="F52" s="147"/>
    </row>
    <row r="53" spans="3:6" ht="13.5" customHeight="1">
      <c r="C53" s="147"/>
      <c r="D53" s="48"/>
      <c r="E53" s="48"/>
      <c r="F53" s="147"/>
    </row>
    <row r="54" spans="3:6" ht="13.5" customHeight="1">
      <c r="C54" s="147"/>
      <c r="D54" s="48"/>
      <c r="E54" s="48"/>
      <c r="F54" s="147"/>
    </row>
    <row r="55" spans="3:6" ht="13.5" customHeight="1">
      <c r="C55" s="147"/>
      <c r="D55" s="48"/>
      <c r="E55" s="48"/>
      <c r="F55" s="147"/>
    </row>
    <row r="56" spans="3:6" ht="13.5" customHeight="1">
      <c r="C56" s="146"/>
      <c r="D56" s="48"/>
      <c r="E56" s="48"/>
      <c r="F56" s="146"/>
    </row>
  </sheetData>
  <phoneticPr fontId="0" type="noConversion"/>
  <printOptions horizontalCentered="1"/>
  <pageMargins left="0.5" right="0.5" top="1.19" bottom="0.5" header="0.5" footer="0.25"/>
  <pageSetup scale="98" orientation="portrait" r:id="rId1"/>
  <headerFooter alignWithMargins="0">
    <oddHeader>&amp;L&amp;12Annual Report of  &amp;UYour Telephone Company Name&amp;R&amp;12Year Ending &amp;UDecember 31, 2024</oddHeader>
    <oddFooter>&amp;C&amp;12&amp;A</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I58"/>
  <sheetViews>
    <sheetView showGridLines="0" zoomScaleNormal="100" workbookViewId="0">
      <selection activeCell="F51" sqref="F51"/>
    </sheetView>
  </sheetViews>
  <sheetFormatPr defaultColWidth="9.109375" defaultRowHeight="13.2"/>
  <cols>
    <col min="1" max="1" width="11.6640625" style="329" customWidth="1"/>
    <col min="2" max="2" width="8.33203125" style="3" customWidth="1"/>
    <col min="3" max="3" width="33.109375" style="3" customWidth="1"/>
    <col min="4" max="4" width="13.6640625" style="3" customWidth="1"/>
    <col min="5" max="5" width="14.44140625" style="3" customWidth="1"/>
    <col min="6" max="6" width="14" style="3" customWidth="1"/>
    <col min="7" max="7" width="15.33203125" style="3" customWidth="1"/>
    <col min="8" max="8" width="18" style="3" customWidth="1"/>
    <col min="9" max="9" width="11.6640625" style="329" customWidth="1"/>
    <col min="10" max="16384" width="9.109375" style="3"/>
  </cols>
  <sheetData>
    <row r="1" spans="2:8" ht="17.25" customHeight="1">
      <c r="B1" s="1167" t="s">
        <v>445</v>
      </c>
      <c r="C1" s="1168"/>
      <c r="D1" s="1168"/>
      <c r="E1" s="1168"/>
      <c r="F1" s="1168"/>
      <c r="G1" s="1168"/>
      <c r="H1" s="1169"/>
    </row>
    <row r="2" spans="2:8" ht="29.25" customHeight="1">
      <c r="B2" s="1256" t="s">
        <v>486</v>
      </c>
      <c r="C2" s="1287"/>
      <c r="D2" s="1287"/>
      <c r="E2" s="1287"/>
      <c r="F2" s="1287"/>
      <c r="G2" s="1287"/>
      <c r="H2" s="1288"/>
    </row>
    <row r="3" spans="2:8" ht="13.5" customHeight="1">
      <c r="B3" s="47"/>
      <c r="C3" s="51"/>
      <c r="D3" s="1329" t="s">
        <v>121</v>
      </c>
      <c r="E3" s="1409"/>
      <c r="F3" s="1409"/>
      <c r="G3" s="1409"/>
      <c r="H3" s="1330"/>
    </row>
    <row r="4" spans="2:8" ht="13.5" customHeight="1">
      <c r="B4" s="25"/>
      <c r="C4" s="25"/>
      <c r="D4" s="51" t="s">
        <v>447</v>
      </c>
      <c r="E4" s="1" t="s">
        <v>450</v>
      </c>
      <c r="F4" s="51"/>
      <c r="G4" s="51"/>
      <c r="H4" s="47"/>
    </row>
    <row r="5" spans="2:8" ht="13.5" customHeight="1">
      <c r="B5" s="25" t="s">
        <v>596</v>
      </c>
      <c r="C5" s="25"/>
      <c r="D5" s="25" t="s">
        <v>448</v>
      </c>
      <c r="E5" s="1" t="s">
        <v>448</v>
      </c>
      <c r="F5" s="25"/>
      <c r="G5" s="20"/>
      <c r="H5" s="25" t="s">
        <v>64</v>
      </c>
    </row>
    <row r="6" spans="2:8" ht="13.5" customHeight="1">
      <c r="B6" s="151" t="s">
        <v>560</v>
      </c>
      <c r="C6" s="25" t="s">
        <v>446</v>
      </c>
      <c r="D6" s="25" t="s">
        <v>449</v>
      </c>
      <c r="E6" s="1" t="s">
        <v>451</v>
      </c>
      <c r="F6" s="151" t="s">
        <v>452</v>
      </c>
      <c r="G6" s="151" t="s">
        <v>840</v>
      </c>
      <c r="H6" s="152" t="s">
        <v>485</v>
      </c>
    </row>
    <row r="7" spans="2:8" ht="12.9" customHeight="1">
      <c r="B7" s="278"/>
      <c r="C7" s="27"/>
      <c r="D7" s="27" t="s">
        <v>739</v>
      </c>
      <c r="E7" s="1" t="s">
        <v>740</v>
      </c>
      <c r="F7" s="278" t="s">
        <v>746</v>
      </c>
      <c r="G7" s="130" t="s">
        <v>751</v>
      </c>
      <c r="H7" s="130" t="s">
        <v>758</v>
      </c>
    </row>
    <row r="8" spans="2:8" ht="20.25" customHeight="1">
      <c r="B8" s="44">
        <v>1</v>
      </c>
      <c r="C8" s="54" t="s">
        <v>454</v>
      </c>
      <c r="D8" s="32"/>
      <c r="E8" s="32"/>
      <c r="F8" s="32">
        <v>0</v>
      </c>
      <c r="G8" s="32">
        <f>+H8-SUM(D8:F8)</f>
        <v>0</v>
      </c>
      <c r="H8" s="32">
        <f>+'22'!D49</f>
        <v>0</v>
      </c>
    </row>
    <row r="9" spans="2:8" ht="20.25" customHeight="1">
      <c r="B9" s="44">
        <v>2</v>
      </c>
      <c r="C9" s="32" t="s">
        <v>455</v>
      </c>
      <c r="D9" s="32"/>
      <c r="E9" s="32"/>
      <c r="F9" s="32"/>
      <c r="G9" s="32">
        <f>+H9-SUM(D9:F9)</f>
        <v>0</v>
      </c>
      <c r="H9" s="32">
        <f>+'23'!D31</f>
        <v>0</v>
      </c>
    </row>
    <row r="10" spans="2:8" ht="20.25" customHeight="1">
      <c r="B10" s="44">
        <v>3</v>
      </c>
      <c r="C10" s="32" t="s">
        <v>456</v>
      </c>
      <c r="D10" s="32"/>
      <c r="E10" s="32"/>
      <c r="F10" s="32"/>
      <c r="G10" s="32">
        <f>+H10-SUM(D10:F10)</f>
        <v>0</v>
      </c>
      <c r="H10" s="32">
        <f>+'23'!D40</f>
        <v>0</v>
      </c>
    </row>
    <row r="11" spans="2:8" ht="20.25" customHeight="1">
      <c r="B11" s="44">
        <v>4</v>
      </c>
      <c r="C11" s="32" t="s">
        <v>457</v>
      </c>
      <c r="D11" s="32"/>
      <c r="E11" s="32"/>
      <c r="F11" s="32"/>
      <c r="G11" s="7">
        <f>+H11-SUM(D11:F11)</f>
        <v>0</v>
      </c>
      <c r="H11" s="32">
        <f>+'23'!D46</f>
        <v>0</v>
      </c>
    </row>
    <row r="12" spans="2:8" ht="20.25" customHeight="1">
      <c r="B12" s="195">
        <v>5</v>
      </c>
      <c r="C12" s="7" t="s">
        <v>804</v>
      </c>
      <c r="D12" s="164">
        <f>SUM(D8:D11)</f>
        <v>0</v>
      </c>
      <c r="E12" s="164">
        <f>SUM(E8:E11)</f>
        <v>0</v>
      </c>
      <c r="F12" s="164">
        <f>SUM(F8:F11)</f>
        <v>0</v>
      </c>
      <c r="G12" s="164">
        <f>SUM(G8:G11)</f>
        <v>0</v>
      </c>
      <c r="H12" s="164">
        <f>SUM(H8:H11)</f>
        <v>0</v>
      </c>
    </row>
    <row r="13" spans="2:8" ht="20.25" customHeight="1">
      <c r="B13" s="195"/>
      <c r="C13" s="115"/>
      <c r="D13" s="527"/>
      <c r="E13" s="527"/>
      <c r="F13" s="527"/>
      <c r="G13" s="527"/>
      <c r="H13" s="244"/>
    </row>
    <row r="14" spans="2:8" ht="20.25" customHeight="1">
      <c r="B14" s="459"/>
      <c r="C14" s="460"/>
      <c r="D14" s="401"/>
      <c r="E14" s="401"/>
      <c r="F14" s="401"/>
      <c r="G14" s="401"/>
      <c r="H14" s="374"/>
    </row>
    <row r="15" spans="2:8" ht="17.25" customHeight="1">
      <c r="B15" s="1167" t="s">
        <v>6</v>
      </c>
      <c r="C15" s="1168"/>
      <c r="D15" s="1168"/>
      <c r="E15" s="1168"/>
      <c r="F15" s="1168"/>
      <c r="G15" s="1168"/>
      <c r="H15" s="1169"/>
    </row>
    <row r="16" spans="2:8" ht="14.25" customHeight="1">
      <c r="B16" s="275">
        <v>1</v>
      </c>
      <c r="C16" s="1256" t="s">
        <v>909</v>
      </c>
      <c r="D16" s="1281"/>
      <c r="E16" s="1281"/>
      <c r="F16" s="1281"/>
      <c r="G16" s="1281"/>
      <c r="H16" s="1282"/>
    </row>
    <row r="17" spans="2:8" ht="96.6" customHeight="1">
      <c r="B17" s="275">
        <v>2</v>
      </c>
      <c r="C17" s="1411" t="s">
        <v>910</v>
      </c>
      <c r="D17" s="1281"/>
      <c r="E17" s="1281"/>
      <c r="F17" s="1281"/>
      <c r="G17" s="1281"/>
      <c r="H17" s="1282"/>
    </row>
    <row r="18" spans="2:8" ht="13.5" customHeight="1">
      <c r="B18" s="322">
        <v>3</v>
      </c>
      <c r="C18" s="1306" t="s">
        <v>862</v>
      </c>
      <c r="D18" s="1281"/>
      <c r="E18" s="1281"/>
      <c r="F18" s="1281"/>
      <c r="G18" s="1281"/>
      <c r="H18" s="1282"/>
    </row>
    <row r="19" spans="2:8" ht="13.5" customHeight="1">
      <c r="B19" s="319">
        <v>4</v>
      </c>
      <c r="C19" s="1186" t="s">
        <v>203</v>
      </c>
      <c r="D19" s="1236"/>
      <c r="E19" s="1236"/>
      <c r="F19" s="1236"/>
      <c r="G19" s="1236"/>
      <c r="H19" s="1276"/>
    </row>
    <row r="20" spans="2:8" ht="13.5" customHeight="1">
      <c r="B20" s="358"/>
      <c r="C20" s="461"/>
      <c r="D20" s="461"/>
      <c r="E20" s="461"/>
      <c r="F20" s="461"/>
      <c r="G20" s="258"/>
      <c r="H20" s="261"/>
    </row>
    <row r="21" spans="2:8" ht="13.5" customHeight="1">
      <c r="B21" s="44" t="s">
        <v>596</v>
      </c>
      <c r="C21" s="99" t="s">
        <v>453</v>
      </c>
      <c r="D21" s="94"/>
      <c r="E21" s="1416" t="s">
        <v>296</v>
      </c>
      <c r="F21" s="1417"/>
      <c r="G21" s="1418"/>
      <c r="H21" s="97" t="s">
        <v>295</v>
      </c>
    </row>
    <row r="22" spans="2:8" ht="13.5" customHeight="1">
      <c r="B22" s="38" t="s">
        <v>560</v>
      </c>
      <c r="C22" s="101" t="s">
        <v>739</v>
      </c>
      <c r="D22" s="36"/>
      <c r="E22" s="1151" t="s">
        <v>740</v>
      </c>
      <c r="F22" s="1358"/>
      <c r="G22" s="1419"/>
      <c r="H22" s="98" t="s">
        <v>746</v>
      </c>
    </row>
    <row r="23" spans="2:8" ht="13.5" customHeight="1">
      <c r="B23" s="79">
        <v>1</v>
      </c>
      <c r="C23" s="1410"/>
      <c r="D23" s="1304"/>
      <c r="E23" s="1412"/>
      <c r="F23" s="1304"/>
      <c r="G23" s="1304"/>
      <c r="H23" s="294"/>
    </row>
    <row r="24" spans="2:8" ht="13.5" customHeight="1">
      <c r="B24" s="25">
        <v>2</v>
      </c>
      <c r="C24" s="1410"/>
      <c r="D24" s="1304"/>
      <c r="E24" s="1412"/>
      <c r="F24" s="1304"/>
      <c r="G24" s="1304"/>
      <c r="H24" s="295"/>
    </row>
    <row r="25" spans="2:8" ht="13.5" customHeight="1">
      <c r="B25" s="30">
        <v>3</v>
      </c>
      <c r="C25" s="1410"/>
      <c r="D25" s="1304"/>
      <c r="E25" s="1412"/>
      <c r="F25" s="1304"/>
      <c r="G25" s="1304"/>
      <c r="H25" s="295"/>
    </row>
    <row r="26" spans="2:8" ht="13.5" customHeight="1">
      <c r="B26" s="25">
        <v>4</v>
      </c>
      <c r="C26" s="1410"/>
      <c r="D26" s="1304"/>
      <c r="E26" s="1412"/>
      <c r="F26" s="1304"/>
      <c r="G26" s="1304"/>
      <c r="H26" s="295"/>
    </row>
    <row r="27" spans="2:8" ht="13.5" customHeight="1">
      <c r="B27" s="30">
        <v>5</v>
      </c>
      <c r="C27" s="1410"/>
      <c r="D27" s="1304"/>
      <c r="E27" s="1412"/>
      <c r="F27" s="1304"/>
      <c r="G27" s="1304"/>
      <c r="H27" s="295"/>
    </row>
    <row r="28" spans="2:8" ht="13.5" customHeight="1">
      <c r="B28" s="25">
        <v>6</v>
      </c>
      <c r="C28" s="1410"/>
      <c r="D28" s="1304"/>
      <c r="E28" s="1412"/>
      <c r="F28" s="1304"/>
      <c r="G28" s="1304"/>
      <c r="H28" s="295"/>
    </row>
    <row r="29" spans="2:8" ht="13.5" customHeight="1">
      <c r="B29" s="30">
        <v>7</v>
      </c>
      <c r="C29" s="1410"/>
      <c r="D29" s="1304"/>
      <c r="E29" s="1412"/>
      <c r="F29" s="1304"/>
      <c r="G29" s="1304"/>
      <c r="H29" s="295"/>
    </row>
    <row r="30" spans="2:8" ht="13.5" customHeight="1">
      <c r="B30" s="25">
        <v>8</v>
      </c>
      <c r="C30" s="1410"/>
      <c r="D30" s="1304"/>
      <c r="E30" s="1412"/>
      <c r="F30" s="1304"/>
      <c r="G30" s="1304"/>
      <c r="H30" s="295"/>
    </row>
    <row r="31" spans="2:8" ht="13.5" customHeight="1">
      <c r="B31" s="30">
        <v>9</v>
      </c>
      <c r="C31" s="1413"/>
      <c r="D31" s="1414"/>
      <c r="E31" s="1412"/>
      <c r="F31" s="1304"/>
      <c r="G31" s="1304"/>
      <c r="H31" s="295"/>
    </row>
    <row r="32" spans="2:8" ht="13.5" customHeight="1">
      <c r="B32" s="25">
        <v>10</v>
      </c>
      <c r="C32" s="1410"/>
      <c r="D32" s="1304"/>
      <c r="E32" s="1412"/>
      <c r="F32" s="1304"/>
      <c r="G32" s="1304"/>
      <c r="H32" s="295"/>
    </row>
    <row r="33" spans="2:8" ht="13.5" customHeight="1">
      <c r="B33" s="30">
        <v>11</v>
      </c>
      <c r="C33" s="1410"/>
      <c r="D33" s="1304"/>
      <c r="E33" s="1420"/>
      <c r="F33" s="1421"/>
      <c r="G33" s="1422"/>
      <c r="H33" s="295"/>
    </row>
    <row r="34" spans="2:8" ht="13.5" customHeight="1">
      <c r="B34" s="25">
        <v>12</v>
      </c>
      <c r="C34" s="1410"/>
      <c r="D34" s="1304"/>
      <c r="E34" s="1412"/>
      <c r="F34" s="1304"/>
      <c r="G34" s="1304"/>
      <c r="H34" s="295"/>
    </row>
    <row r="35" spans="2:8" ht="13.5" customHeight="1">
      <c r="B35" s="30">
        <v>13</v>
      </c>
      <c r="C35" s="1415"/>
      <c r="D35" s="1304"/>
      <c r="E35" s="1423"/>
      <c r="F35" s="1304"/>
      <c r="G35" s="1304"/>
      <c r="H35" s="295"/>
    </row>
    <row r="36" spans="2:8" ht="13.5" customHeight="1">
      <c r="B36" s="25">
        <v>14</v>
      </c>
      <c r="C36" s="1415"/>
      <c r="D36" s="1304"/>
      <c r="E36" s="1423"/>
      <c r="F36" s="1304"/>
      <c r="G36" s="1304"/>
      <c r="H36" s="295"/>
    </row>
    <row r="37" spans="2:8" ht="13.5" customHeight="1">
      <c r="B37" s="30">
        <v>15</v>
      </c>
      <c r="C37" s="1415"/>
      <c r="D37" s="1304"/>
      <c r="E37" s="1423"/>
      <c r="F37" s="1304"/>
      <c r="G37" s="1304"/>
      <c r="H37" s="295"/>
    </row>
    <row r="38" spans="2:8" ht="13.5" customHeight="1">
      <c r="B38" s="25">
        <v>16</v>
      </c>
      <c r="C38" s="1415"/>
      <c r="D38" s="1304"/>
      <c r="E38" s="1423"/>
      <c r="F38" s="1304"/>
      <c r="G38" s="1304"/>
      <c r="H38" s="295"/>
    </row>
    <row r="39" spans="2:8" ht="13.5" customHeight="1">
      <c r="B39" s="30">
        <v>17</v>
      </c>
      <c r="C39" s="1415"/>
      <c r="D39" s="1304"/>
      <c r="E39" s="1423"/>
      <c r="F39" s="1304"/>
      <c r="G39" s="1304"/>
      <c r="H39" s="295"/>
    </row>
    <row r="40" spans="2:8" ht="13.5" customHeight="1">
      <c r="B40" s="25">
        <v>18</v>
      </c>
      <c r="C40" s="1415"/>
      <c r="D40" s="1304"/>
      <c r="E40" s="1423"/>
      <c r="F40" s="1304"/>
      <c r="G40" s="1304"/>
      <c r="H40" s="76"/>
    </row>
    <row r="41" spans="2:8" ht="13.5" customHeight="1">
      <c r="B41" s="30">
        <v>19</v>
      </c>
      <c r="C41" s="1415"/>
      <c r="D41" s="1304"/>
      <c r="E41" s="1423"/>
      <c r="F41" s="1304"/>
      <c r="G41" s="1304"/>
      <c r="H41" s="76"/>
    </row>
    <row r="42" spans="2:8" ht="16.649999999999999" customHeight="1">
      <c r="B42" s="27">
        <v>20</v>
      </c>
      <c r="C42" s="1415"/>
      <c r="D42" s="1304"/>
      <c r="E42" s="1423"/>
      <c r="F42" s="1304"/>
      <c r="G42" s="1304"/>
      <c r="H42" s="76"/>
    </row>
    <row r="43" spans="2:8" ht="13.5" customHeight="1">
      <c r="B43" s="320"/>
      <c r="C43" s="463" t="s">
        <v>587</v>
      </c>
      <c r="D43" s="460"/>
      <c r="E43" s="462"/>
      <c r="F43" s="460"/>
      <c r="G43" s="378"/>
      <c r="H43" s="321">
        <f>SUM(H23:H42)</f>
        <v>0</v>
      </c>
    </row>
    <row r="44" spans="2:8" ht="13.5" customHeight="1">
      <c r="B44" s="1"/>
      <c r="C44" s="147"/>
      <c r="D44" s="48"/>
      <c r="E44" s="48"/>
      <c r="F44" s="48"/>
      <c r="G44" s="48"/>
      <c r="H44" s="147"/>
    </row>
    <row r="45" spans="2:8" ht="13.5" customHeight="1"/>
    <row r="46" spans="2:8" ht="13.5" customHeight="1"/>
    <row r="47" spans="2:8" ht="13.5" customHeight="1"/>
    <row r="48" spans="2: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sheetData>
  <mergeCells count="50">
    <mergeCell ref="E41:G41"/>
    <mergeCell ref="E42:G42"/>
    <mergeCell ref="E37:G37"/>
    <mergeCell ref="E38:G38"/>
    <mergeCell ref="E39:G39"/>
    <mergeCell ref="E40:G40"/>
    <mergeCell ref="E33:G33"/>
    <mergeCell ref="E34:G34"/>
    <mergeCell ref="E35:G35"/>
    <mergeCell ref="E36:G36"/>
    <mergeCell ref="E29:G29"/>
    <mergeCell ref="E30:G30"/>
    <mergeCell ref="E31:G31"/>
    <mergeCell ref="E32:G32"/>
    <mergeCell ref="E27:G27"/>
    <mergeCell ref="E28:G28"/>
    <mergeCell ref="E21:G21"/>
    <mergeCell ref="E22:G22"/>
    <mergeCell ref="E23:G23"/>
    <mergeCell ref="E24:G24"/>
    <mergeCell ref="C39:D39"/>
    <mergeCell ref="C40:D40"/>
    <mergeCell ref="C41:D41"/>
    <mergeCell ref="C42:D42"/>
    <mergeCell ref="C35:D35"/>
    <mergeCell ref="C36:D36"/>
    <mergeCell ref="C37:D37"/>
    <mergeCell ref="C38:D38"/>
    <mergeCell ref="C31:D31"/>
    <mergeCell ref="C32:D32"/>
    <mergeCell ref="C33:D33"/>
    <mergeCell ref="C34:D34"/>
    <mergeCell ref="C27:D27"/>
    <mergeCell ref="C28:D28"/>
    <mergeCell ref="C29:D29"/>
    <mergeCell ref="C30:D30"/>
    <mergeCell ref="C24:D24"/>
    <mergeCell ref="C25:D25"/>
    <mergeCell ref="C26:D26"/>
    <mergeCell ref="C19:H19"/>
    <mergeCell ref="C17:H17"/>
    <mergeCell ref="C18:H18"/>
    <mergeCell ref="E25:G25"/>
    <mergeCell ref="E26:G26"/>
    <mergeCell ref="C23:D23"/>
    <mergeCell ref="D3:H3"/>
    <mergeCell ref="B1:H1"/>
    <mergeCell ref="B15:H15"/>
    <mergeCell ref="B2:H2"/>
    <mergeCell ref="C16:H16"/>
  </mergeCells>
  <phoneticPr fontId="0" type="noConversion"/>
  <printOptions horizontalCentered="1"/>
  <pageMargins left="0.5" right="0.5" top="1.19" bottom="0.5" header="0.5" footer="0.25"/>
  <pageSetup scale="83" orientation="portrait" r:id="rId1"/>
  <headerFooter alignWithMargins="0">
    <oddHeader>&amp;L&amp;12Annual Report of  &amp;UYour Telephone Company Name&amp;R&amp;12Year Ending &amp;UDecember 31, 2024</oddHeader>
    <oddFooter>&amp;C&amp;12&amp;A</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V64"/>
  <sheetViews>
    <sheetView showGridLines="0" zoomScaleNormal="100" workbookViewId="0">
      <selection activeCell="Y3" sqref="Y3"/>
    </sheetView>
  </sheetViews>
  <sheetFormatPr defaultColWidth="9.109375" defaultRowHeight="13.2"/>
  <cols>
    <col min="1" max="1" width="3.33203125" style="329" customWidth="1"/>
    <col min="2" max="2" width="49.33203125" style="3" customWidth="1"/>
    <col min="3" max="12" width="10.6640625" style="3" customWidth="1"/>
    <col min="13" max="13" width="10.6640625" style="329" customWidth="1"/>
    <col min="14" max="19" width="10.6640625" style="3" customWidth="1"/>
    <col min="20" max="20" width="35.5546875" style="3" bestFit="1" customWidth="1"/>
    <col min="21" max="41" width="10.6640625" style="3" customWidth="1"/>
    <col min="42" max="42" width="13.109375" style="3" customWidth="1"/>
    <col min="43" max="43" width="12.6640625" style="3" customWidth="1"/>
    <col min="44" max="64" width="10.6640625" style="3" customWidth="1"/>
    <col min="65" max="65" width="11.109375" style="3" customWidth="1"/>
    <col min="66" max="82" width="10.6640625" style="3" customWidth="1"/>
    <col min="83" max="84" width="9.109375" style="3"/>
    <col min="85" max="85" width="34.44140625" style="3" customWidth="1"/>
    <col min="86" max="86" width="17.88671875" style="3" customWidth="1"/>
    <col min="87" max="16384" width="9.109375" style="3"/>
  </cols>
  <sheetData>
    <row r="1" spans="1:22" ht="18" customHeight="1">
      <c r="C1" s="1167" t="s">
        <v>1055</v>
      </c>
      <c r="D1" s="1168"/>
      <c r="E1" s="1168"/>
      <c r="F1" s="1168"/>
      <c r="G1" s="1168"/>
      <c r="H1" s="1168"/>
      <c r="I1" s="1168"/>
      <c r="J1" s="1168"/>
      <c r="K1" s="1168"/>
      <c r="L1" s="1168"/>
      <c r="M1" s="1168"/>
      <c r="N1" s="1168"/>
      <c r="O1" s="1168"/>
      <c r="P1" s="1168"/>
      <c r="Q1" s="1168"/>
      <c r="R1" s="686"/>
      <c r="S1" s="686"/>
    </row>
    <row r="2" spans="1:22" ht="30.9" customHeight="1">
      <c r="C2" s="1438" t="s">
        <v>11</v>
      </c>
      <c r="D2" s="1438"/>
      <c r="E2" s="1438"/>
      <c r="F2" s="1438"/>
      <c r="G2" s="1438"/>
      <c r="H2" s="1438"/>
      <c r="I2" s="1438"/>
      <c r="J2" s="1438"/>
      <c r="K2" s="1438"/>
      <c r="L2" s="1438"/>
      <c r="M2" s="1438"/>
      <c r="N2" s="1438"/>
      <c r="O2" s="1438"/>
      <c r="P2" s="1438"/>
      <c r="Q2" s="1438"/>
      <c r="R2" s="678"/>
      <c r="S2" s="678"/>
    </row>
    <row r="3" spans="1:22" ht="30.9" customHeight="1" thickBot="1">
      <c r="C3" s="1438" t="s">
        <v>392</v>
      </c>
      <c r="D3" s="1438"/>
      <c r="E3" s="1438"/>
      <c r="F3" s="1438"/>
      <c r="G3" s="1438"/>
      <c r="H3" s="1438"/>
      <c r="I3" s="1438"/>
      <c r="J3" s="1438"/>
      <c r="K3" s="1438"/>
      <c r="L3" s="1438"/>
      <c r="M3" s="1438"/>
      <c r="N3" s="1438"/>
      <c r="O3" s="1438"/>
      <c r="P3" s="1438"/>
      <c r="Q3" s="1438"/>
      <c r="R3" s="679"/>
      <c r="S3" s="679"/>
    </row>
    <row r="4" spans="1:22" ht="15.6" customHeight="1" thickBot="1">
      <c r="B4" s="23"/>
      <c r="C4" s="1439"/>
      <c r="D4" s="1439"/>
      <c r="E4" s="1439"/>
      <c r="F4" s="1439"/>
      <c r="G4" s="1439"/>
      <c r="H4" s="1439"/>
      <c r="I4" s="1439"/>
      <c r="J4" s="1439"/>
      <c r="K4" s="1439"/>
      <c r="L4" s="1439"/>
      <c r="M4" s="1439"/>
      <c r="N4" s="1439"/>
      <c r="O4" s="1439"/>
      <c r="P4" s="1439"/>
      <c r="Q4" s="1439"/>
      <c r="R4" s="1432" t="s">
        <v>487</v>
      </c>
      <c r="S4" s="1433"/>
      <c r="T4" s="1427" t="s">
        <v>500</v>
      </c>
      <c r="U4" s="1428"/>
      <c r="V4" s="1429"/>
    </row>
    <row r="5" spans="1:22" ht="15" customHeight="1">
      <c r="B5" s="1440" t="s">
        <v>20</v>
      </c>
      <c r="C5" s="1442"/>
      <c r="D5" s="1434"/>
      <c r="E5" s="1434"/>
      <c r="F5" s="1434"/>
      <c r="G5" s="1434"/>
      <c r="H5" s="1434"/>
      <c r="I5" s="1434"/>
      <c r="J5" s="1444"/>
      <c r="K5" s="1434"/>
      <c r="L5" s="1434"/>
      <c r="M5" s="1434"/>
      <c r="N5" s="1434"/>
      <c r="O5" s="1434"/>
      <c r="P5" s="1434"/>
      <c r="Q5" s="1437"/>
      <c r="R5" s="613" t="s">
        <v>587</v>
      </c>
      <c r="S5" s="27" t="s">
        <v>587</v>
      </c>
      <c r="T5" s="661" t="s">
        <v>204</v>
      </c>
      <c r="U5" s="677"/>
      <c r="V5" s="662"/>
    </row>
    <row r="6" spans="1:22" ht="30.9" customHeight="1">
      <c r="B6" s="1441"/>
      <c r="C6" s="1443"/>
      <c r="D6" s="1436"/>
      <c r="E6" s="1435"/>
      <c r="F6" s="1436"/>
      <c r="G6" s="1436"/>
      <c r="H6" s="1435"/>
      <c r="I6" s="1435"/>
      <c r="J6" s="1445"/>
      <c r="K6" s="1435"/>
      <c r="L6" s="1436"/>
      <c r="M6" s="1435"/>
      <c r="N6" s="1436"/>
      <c r="O6" s="1436"/>
      <c r="P6" s="1435"/>
      <c r="Q6" s="1435"/>
      <c r="R6" s="514" t="s">
        <v>682</v>
      </c>
      <c r="S6" s="386" t="s">
        <v>161</v>
      </c>
      <c r="T6" s="666"/>
      <c r="U6" s="667"/>
      <c r="V6" s="668"/>
    </row>
    <row r="7" spans="1:22" ht="24.75" customHeight="1">
      <c r="A7" s="614"/>
      <c r="B7" s="694" t="s">
        <v>1033</v>
      </c>
      <c r="C7" s="825"/>
      <c r="D7" s="825"/>
      <c r="E7" s="825"/>
      <c r="F7" s="825"/>
      <c r="G7" s="825"/>
      <c r="H7" s="825"/>
      <c r="I7" s="825"/>
      <c r="J7" s="825"/>
      <c r="K7" s="825"/>
      <c r="L7" s="825"/>
      <c r="M7" s="825"/>
      <c r="N7" s="825"/>
      <c r="O7" s="825"/>
      <c r="P7" s="825"/>
      <c r="Q7" s="825"/>
      <c r="R7" s="615"/>
      <c r="S7" s="616"/>
      <c r="T7" s="676" t="s">
        <v>492</v>
      </c>
      <c r="U7" s="669"/>
      <c r="V7" s="670"/>
    </row>
    <row r="8" spans="1:22" ht="16.649999999999999" customHeight="1" thickBot="1">
      <c r="B8" s="695" t="s">
        <v>425</v>
      </c>
      <c r="C8" s="826"/>
      <c r="D8" s="826"/>
      <c r="E8" s="826"/>
      <c r="F8" s="826"/>
      <c r="G8" s="826"/>
      <c r="H8" s="826"/>
      <c r="I8" s="826"/>
      <c r="J8" s="826"/>
      <c r="K8" s="826"/>
      <c r="L8" s="826"/>
      <c r="M8" s="826"/>
      <c r="N8" s="826"/>
      <c r="O8" s="826"/>
      <c r="P8" s="826"/>
      <c r="Q8" s="826"/>
      <c r="R8" s="619"/>
      <c r="S8" s="620"/>
      <c r="T8" s="675" t="s">
        <v>501</v>
      </c>
      <c r="U8" s="671"/>
      <c r="V8" s="662"/>
    </row>
    <row r="9" spans="1:22" ht="15.75" customHeight="1">
      <c r="B9" s="695" t="s">
        <v>297</v>
      </c>
      <c r="C9" s="826"/>
      <c r="D9" s="826"/>
      <c r="E9" s="826"/>
      <c r="F9" s="826"/>
      <c r="G9" s="826"/>
      <c r="H9" s="826"/>
      <c r="I9" s="826"/>
      <c r="J9" s="826"/>
      <c r="K9" s="826"/>
      <c r="L9" s="826"/>
      <c r="M9" s="826"/>
      <c r="N9" s="826"/>
      <c r="O9" s="826"/>
      <c r="P9" s="826"/>
      <c r="Q9" s="826"/>
      <c r="R9" s="619"/>
      <c r="S9" s="620"/>
      <c r="T9" s="1053" t="s">
        <v>502</v>
      </c>
      <c r="U9" s="673"/>
      <c r="V9" s="668"/>
    </row>
    <row r="10" spans="1:22" ht="17.25" customHeight="1">
      <c r="B10" s="696" t="s">
        <v>1034</v>
      </c>
      <c r="C10" s="827"/>
      <c r="D10" s="827"/>
      <c r="E10" s="827"/>
      <c r="F10" s="827"/>
      <c r="G10" s="827"/>
      <c r="H10" s="827"/>
      <c r="I10" s="827"/>
      <c r="J10" s="827"/>
      <c r="K10" s="827"/>
      <c r="L10" s="827"/>
      <c r="M10" s="827"/>
      <c r="N10" s="827"/>
      <c r="O10" s="827"/>
      <c r="P10" s="827"/>
      <c r="Q10" s="827"/>
      <c r="R10" s="619"/>
      <c r="S10" s="620"/>
      <c r="T10" s="1054" t="s">
        <v>503</v>
      </c>
      <c r="U10" s="673"/>
      <c r="V10" s="668"/>
    </row>
    <row r="11" spans="1:22" ht="17.25" customHeight="1">
      <c r="B11" s="794" t="s">
        <v>905</v>
      </c>
      <c r="C11" s="624"/>
      <c r="D11" s="624"/>
      <c r="E11" s="624"/>
      <c r="F11" s="624"/>
      <c r="G11" s="624"/>
      <c r="H11" s="624"/>
      <c r="I11" s="624"/>
      <c r="J11" s="624"/>
      <c r="K11" s="624"/>
      <c r="L11" s="624"/>
      <c r="M11" s="624"/>
      <c r="N11" s="624"/>
      <c r="O11" s="624"/>
      <c r="P11" s="624"/>
      <c r="Q11" s="624"/>
      <c r="R11" s="619"/>
      <c r="S11" s="620"/>
      <c r="T11" s="1055" t="s">
        <v>1036</v>
      </c>
      <c r="U11" s="793"/>
      <c r="V11" s="670"/>
    </row>
    <row r="12" spans="1:22" ht="17.25" customHeight="1">
      <c r="B12" s="794" t="s">
        <v>906</v>
      </c>
      <c r="C12" s="828"/>
      <c r="D12" s="828"/>
      <c r="E12" s="828"/>
      <c r="F12" s="828"/>
      <c r="G12" s="828"/>
      <c r="H12" s="828"/>
      <c r="I12" s="828"/>
      <c r="J12" s="828"/>
      <c r="K12" s="828"/>
      <c r="L12" s="828"/>
      <c r="M12" s="828"/>
      <c r="N12" s="828"/>
      <c r="O12" s="828"/>
      <c r="P12" s="828"/>
      <c r="Q12" s="828"/>
      <c r="R12" s="619"/>
      <c r="S12" s="620"/>
      <c r="T12" s="519"/>
      <c r="U12" s="793"/>
      <c r="V12" s="670"/>
    </row>
    <row r="13" spans="1:22" ht="17.25" customHeight="1">
      <c r="B13" s="696" t="s">
        <v>904</v>
      </c>
      <c r="C13" s="829"/>
      <c r="D13" s="829"/>
      <c r="E13" s="829"/>
      <c r="F13" s="829"/>
      <c r="G13" s="829"/>
      <c r="H13" s="829"/>
      <c r="I13" s="829"/>
      <c r="J13" s="829"/>
      <c r="K13" s="829"/>
      <c r="L13" s="829"/>
      <c r="M13" s="829"/>
      <c r="N13" s="829"/>
      <c r="O13" s="829"/>
      <c r="P13" s="829"/>
      <c r="Q13" s="829"/>
      <c r="R13" s="619"/>
      <c r="S13" s="620"/>
      <c r="T13" s="519"/>
      <c r="U13" s="793"/>
      <c r="V13" s="670"/>
    </row>
    <row r="14" spans="1:22" ht="17.25" customHeight="1">
      <c r="B14" s="697" t="s">
        <v>422</v>
      </c>
      <c r="C14" s="624"/>
      <c r="D14" s="623"/>
      <c r="E14" s="625"/>
      <c r="F14" s="625"/>
      <c r="G14" s="625"/>
      <c r="H14" s="625"/>
      <c r="I14" s="625"/>
      <c r="J14" s="626"/>
      <c r="K14" s="623"/>
      <c r="L14" s="623"/>
      <c r="M14" s="625"/>
      <c r="N14" s="625"/>
      <c r="O14" s="625"/>
      <c r="P14" s="625"/>
      <c r="Q14" s="625"/>
      <c r="R14" s="619">
        <f>SUM(C14:Q14)</f>
        <v>0</v>
      </c>
      <c r="S14" s="1430">
        <f>R14+R15</f>
        <v>0</v>
      </c>
    </row>
    <row r="15" spans="1:22" ht="17.25" customHeight="1">
      <c r="B15" s="697" t="s">
        <v>423</v>
      </c>
      <c r="C15" s="624"/>
      <c r="D15" s="623"/>
      <c r="E15" s="625"/>
      <c r="F15" s="625"/>
      <c r="G15" s="625"/>
      <c r="H15" s="625"/>
      <c r="I15" s="625"/>
      <c r="J15" s="626"/>
      <c r="K15" s="623"/>
      <c r="L15" s="623"/>
      <c r="M15" s="625"/>
      <c r="N15" s="625"/>
      <c r="O15" s="625"/>
      <c r="P15" s="625"/>
      <c r="Q15" s="625"/>
      <c r="R15" s="619">
        <f>SUM(C15:Q15)</f>
        <v>0</v>
      </c>
      <c r="S15" s="1431"/>
    </row>
    <row r="16" spans="1:22" ht="17.25" customHeight="1">
      <c r="B16" s="695" t="s">
        <v>488</v>
      </c>
      <c r="C16" s="827"/>
      <c r="D16" s="827"/>
      <c r="E16" s="827"/>
      <c r="F16" s="827"/>
      <c r="G16" s="827"/>
      <c r="H16" s="827"/>
      <c r="I16" s="827"/>
      <c r="J16" s="827"/>
      <c r="K16" s="827"/>
      <c r="L16" s="827"/>
      <c r="M16" s="827"/>
      <c r="N16" s="827"/>
      <c r="O16" s="827"/>
      <c r="P16" s="827"/>
      <c r="Q16" s="827"/>
      <c r="R16" s="619"/>
      <c r="S16" s="620"/>
    </row>
    <row r="17" spans="2:19" ht="16.649999999999999" customHeight="1">
      <c r="B17" s="698" t="s">
        <v>489</v>
      </c>
      <c r="C17" s="829"/>
      <c r="D17" s="829"/>
      <c r="E17" s="829"/>
      <c r="F17" s="829"/>
      <c r="G17" s="829"/>
      <c r="H17" s="829"/>
      <c r="I17" s="829"/>
      <c r="J17" s="829"/>
      <c r="K17" s="829"/>
      <c r="L17" s="829"/>
      <c r="M17" s="829"/>
      <c r="N17" s="829"/>
      <c r="O17" s="829"/>
      <c r="P17" s="829"/>
      <c r="Q17" s="829"/>
      <c r="R17" s="619"/>
      <c r="S17" s="620"/>
    </row>
    <row r="18" spans="2:19" ht="18.75" customHeight="1">
      <c r="B18" s="696" t="s">
        <v>426</v>
      </c>
      <c r="C18" s="827"/>
      <c r="D18" s="827"/>
      <c r="E18" s="827"/>
      <c r="F18" s="827"/>
      <c r="G18" s="827"/>
      <c r="H18" s="827"/>
      <c r="I18" s="827"/>
      <c r="J18" s="827"/>
      <c r="K18" s="827"/>
      <c r="L18" s="827"/>
      <c r="M18" s="827"/>
      <c r="N18" s="827"/>
      <c r="O18" s="827"/>
      <c r="P18" s="827"/>
      <c r="Q18" s="827"/>
      <c r="R18" s="619"/>
      <c r="S18" s="620"/>
    </row>
    <row r="19" spans="2:19" ht="18" customHeight="1">
      <c r="B19" s="699" t="s">
        <v>490</v>
      </c>
      <c r="C19" s="687"/>
      <c r="D19" s="687"/>
      <c r="E19" s="687"/>
      <c r="F19" s="687"/>
      <c r="G19" s="687"/>
      <c r="H19" s="687"/>
      <c r="I19" s="687"/>
      <c r="J19" s="687"/>
      <c r="K19" s="687"/>
      <c r="L19" s="687"/>
      <c r="M19" s="687"/>
      <c r="N19" s="687"/>
      <c r="O19" s="687"/>
      <c r="P19" s="687"/>
      <c r="Q19" s="687"/>
      <c r="R19" s="619"/>
      <c r="S19" s="620"/>
    </row>
    <row r="20" spans="2:19" ht="16.649999999999999" customHeight="1">
      <c r="B20" s="700" t="s">
        <v>705</v>
      </c>
      <c r="C20" s="624"/>
      <c r="D20" s="623"/>
      <c r="E20" s="625"/>
      <c r="F20" s="625"/>
      <c r="G20" s="625"/>
      <c r="H20" s="625"/>
      <c r="I20" s="625"/>
      <c r="J20" s="626"/>
      <c r="K20" s="623"/>
      <c r="L20" s="623"/>
      <c r="M20" s="625"/>
      <c r="N20" s="625"/>
      <c r="O20" s="625"/>
      <c r="P20" s="625"/>
      <c r="Q20" s="625"/>
      <c r="R20" s="619"/>
      <c r="S20" s="620"/>
    </row>
    <row r="21" spans="2:19" ht="27.15" customHeight="1">
      <c r="B21" s="701" t="s">
        <v>19</v>
      </c>
      <c r="C21" s="618"/>
      <c r="D21" s="617"/>
      <c r="E21" s="617"/>
      <c r="F21" s="617"/>
      <c r="G21" s="617"/>
      <c r="H21" s="617"/>
      <c r="I21" s="617"/>
      <c r="J21" s="617"/>
      <c r="K21" s="617"/>
      <c r="L21" s="617"/>
      <c r="M21" s="617"/>
      <c r="N21" s="617"/>
      <c r="O21" s="617"/>
      <c r="P21" s="617"/>
      <c r="Q21" s="617"/>
      <c r="R21" s="619"/>
      <c r="S21" s="620"/>
    </row>
    <row r="22" spans="2:19" ht="17.25" customHeight="1">
      <c r="B22" s="702" t="s">
        <v>427</v>
      </c>
      <c r="C22" s="826"/>
      <c r="D22" s="826"/>
      <c r="E22" s="826"/>
      <c r="F22" s="826"/>
      <c r="G22" s="826"/>
      <c r="H22" s="826"/>
      <c r="I22" s="826"/>
      <c r="J22" s="826"/>
      <c r="K22" s="826"/>
      <c r="L22" s="826"/>
      <c r="M22" s="826"/>
      <c r="N22" s="826"/>
      <c r="O22" s="826"/>
      <c r="P22" s="826"/>
      <c r="Q22" s="826"/>
      <c r="R22" s="619"/>
      <c r="S22" s="620"/>
    </row>
    <row r="23" spans="2:19" ht="12" customHeight="1">
      <c r="B23" s="692"/>
      <c r="C23" s="688"/>
      <c r="D23" s="628"/>
      <c r="E23" s="629"/>
      <c r="F23" s="629"/>
      <c r="G23" s="629"/>
      <c r="H23" s="629"/>
      <c r="I23" s="629"/>
      <c r="J23" s="630"/>
      <c r="K23" s="628"/>
      <c r="L23" s="628"/>
      <c r="M23" s="629"/>
      <c r="N23" s="629"/>
      <c r="O23" s="629"/>
      <c r="P23" s="629"/>
      <c r="Q23" s="629"/>
      <c r="R23" s="632"/>
      <c r="S23" s="633"/>
    </row>
    <row r="24" spans="2:19" ht="15" customHeight="1">
      <c r="B24" s="704" t="s">
        <v>298</v>
      </c>
      <c r="C24" s="689"/>
      <c r="D24" s="634"/>
      <c r="E24" s="635"/>
      <c r="F24" s="635"/>
      <c r="G24" s="635"/>
      <c r="H24" s="635"/>
      <c r="I24" s="635"/>
      <c r="J24" s="636"/>
      <c r="K24" s="634"/>
      <c r="L24" s="634"/>
      <c r="M24" s="635"/>
      <c r="N24" s="635"/>
      <c r="O24" s="635"/>
      <c r="P24" s="635"/>
      <c r="Q24" s="635"/>
      <c r="R24" s="619"/>
      <c r="S24" s="620"/>
    </row>
    <row r="25" spans="2:19" ht="15" customHeight="1">
      <c r="B25" s="769" t="s">
        <v>7</v>
      </c>
      <c r="C25" s="690"/>
      <c r="D25" s="637"/>
      <c r="E25" s="638"/>
      <c r="F25" s="638"/>
      <c r="G25" s="638"/>
      <c r="H25" s="638"/>
      <c r="I25" s="638"/>
      <c r="J25" s="638"/>
      <c r="K25" s="637"/>
      <c r="L25" s="637"/>
      <c r="M25" s="638"/>
      <c r="N25" s="638"/>
      <c r="O25" s="638"/>
      <c r="P25" s="638"/>
      <c r="Q25" s="638"/>
      <c r="R25" s="619">
        <f>SUM(C25:Q25)</f>
        <v>0</v>
      </c>
      <c r="S25" s="1424">
        <f>R25+R26</f>
        <v>0</v>
      </c>
    </row>
    <row r="26" spans="2:19" ht="15" customHeight="1">
      <c r="B26" s="705" t="s">
        <v>8</v>
      </c>
      <c r="C26" s="690"/>
      <c r="D26" s="637"/>
      <c r="E26" s="638"/>
      <c r="F26" s="638"/>
      <c r="G26" s="638"/>
      <c r="H26" s="638"/>
      <c r="I26" s="638"/>
      <c r="J26" s="638"/>
      <c r="K26" s="637"/>
      <c r="L26" s="637"/>
      <c r="M26" s="638"/>
      <c r="N26" s="638"/>
      <c r="O26" s="638"/>
      <c r="P26" s="638"/>
      <c r="Q26" s="638"/>
      <c r="R26" s="619">
        <f>SUM(C26:Q26)</f>
        <v>0</v>
      </c>
      <c r="S26" s="1425"/>
    </row>
    <row r="27" spans="2:19" ht="15" customHeight="1">
      <c r="B27" s="703"/>
      <c r="C27" s="690"/>
      <c r="D27" s="637"/>
      <c r="E27" s="638"/>
      <c r="F27" s="638"/>
      <c r="G27" s="638"/>
      <c r="H27" s="638"/>
      <c r="I27" s="638"/>
      <c r="J27" s="638"/>
      <c r="K27" s="637"/>
      <c r="L27" s="637"/>
      <c r="M27" s="638"/>
      <c r="N27" s="638"/>
      <c r="O27" s="638"/>
      <c r="P27" s="638"/>
      <c r="Q27" s="638"/>
      <c r="R27" s="619"/>
      <c r="S27" s="640"/>
    </row>
    <row r="28" spans="2:19" ht="15" customHeight="1">
      <c r="B28" s="703" t="s">
        <v>418</v>
      </c>
      <c r="C28" s="690"/>
      <c r="D28" s="637"/>
      <c r="E28" s="638"/>
      <c r="F28" s="638"/>
      <c r="G28" s="638"/>
      <c r="H28" s="638"/>
      <c r="I28" s="638"/>
      <c r="J28" s="638"/>
      <c r="K28" s="637"/>
      <c r="L28" s="637"/>
      <c r="M28" s="638"/>
      <c r="N28" s="638"/>
      <c r="O28" s="638"/>
      <c r="P28" s="638"/>
      <c r="Q28" s="638"/>
      <c r="R28" s="619">
        <f>SUM(C28:Q28)</f>
        <v>0</v>
      </c>
      <c r="S28" s="1424">
        <f>R28+R29</f>
        <v>0</v>
      </c>
    </row>
    <row r="29" spans="2:19" ht="15" customHeight="1">
      <c r="B29" s="703" t="s">
        <v>419</v>
      </c>
      <c r="C29" s="690"/>
      <c r="D29" s="637"/>
      <c r="E29" s="638"/>
      <c r="F29" s="638"/>
      <c r="G29" s="638"/>
      <c r="H29" s="638"/>
      <c r="I29" s="638"/>
      <c r="J29" s="638"/>
      <c r="K29" s="637"/>
      <c r="L29" s="637"/>
      <c r="M29" s="638"/>
      <c r="N29" s="638"/>
      <c r="O29" s="638"/>
      <c r="P29" s="638"/>
      <c r="Q29" s="638"/>
      <c r="R29" s="619">
        <f>SUM(C29:Q29)</f>
        <v>0</v>
      </c>
      <c r="S29" s="1425"/>
    </row>
    <row r="30" spans="2:19" ht="15" customHeight="1">
      <c r="B30" s="703"/>
      <c r="C30" s="690"/>
      <c r="D30" s="637"/>
      <c r="E30" s="638"/>
      <c r="F30" s="638"/>
      <c r="G30" s="638"/>
      <c r="H30" s="638"/>
      <c r="I30" s="638"/>
      <c r="J30" s="638"/>
      <c r="K30" s="637"/>
      <c r="L30" s="637"/>
      <c r="M30" s="638"/>
      <c r="N30" s="638"/>
      <c r="O30" s="638"/>
      <c r="P30" s="638"/>
      <c r="Q30" s="638"/>
      <c r="R30" s="619"/>
      <c r="S30" s="640"/>
    </row>
    <row r="31" spans="2:19" ht="15" customHeight="1">
      <c r="B31" s="703" t="s">
        <v>420</v>
      </c>
      <c r="C31" s="690"/>
      <c r="D31" s="637"/>
      <c r="E31" s="637"/>
      <c r="F31" s="637"/>
      <c r="G31" s="637"/>
      <c r="H31" s="637"/>
      <c r="I31" s="638"/>
      <c r="J31" s="638"/>
      <c r="K31" s="637"/>
      <c r="L31" s="637"/>
      <c r="M31" s="637"/>
      <c r="N31" s="637"/>
      <c r="O31" s="637"/>
      <c r="P31" s="637"/>
      <c r="Q31" s="638"/>
      <c r="R31" s="619">
        <f>SUM(C31:Q31)</f>
        <v>0</v>
      </c>
      <c r="S31" s="1424">
        <f>R31+R32</f>
        <v>0</v>
      </c>
    </row>
    <row r="32" spans="2:19" ht="15" customHeight="1">
      <c r="B32" s="703" t="s">
        <v>421</v>
      </c>
      <c r="C32" s="690"/>
      <c r="D32" s="637"/>
      <c r="E32" s="637"/>
      <c r="F32" s="637"/>
      <c r="G32" s="637"/>
      <c r="H32" s="637"/>
      <c r="I32" s="638"/>
      <c r="J32" s="638"/>
      <c r="K32" s="637"/>
      <c r="L32" s="637"/>
      <c r="M32" s="637"/>
      <c r="N32" s="637"/>
      <c r="O32" s="637"/>
      <c r="P32" s="637"/>
      <c r="Q32" s="638"/>
      <c r="R32" s="619">
        <f>SUM(C32:Q32)</f>
        <v>0</v>
      </c>
      <c r="S32" s="1425"/>
    </row>
    <row r="33" spans="2:19" ht="15" customHeight="1">
      <c r="B33" s="703" t="s">
        <v>416</v>
      </c>
      <c r="C33" s="690"/>
      <c r="D33" s="637"/>
      <c r="E33" s="637"/>
      <c r="F33" s="637"/>
      <c r="G33" s="637"/>
      <c r="H33" s="637"/>
      <c r="I33" s="638"/>
      <c r="J33" s="638"/>
      <c r="K33" s="637"/>
      <c r="L33" s="637"/>
      <c r="M33" s="637"/>
      <c r="N33" s="637"/>
      <c r="O33" s="637"/>
      <c r="P33" s="637"/>
      <c r="Q33" s="638"/>
      <c r="R33" s="619">
        <f>SUM(C33:Q33)</f>
        <v>0</v>
      </c>
      <c r="S33" s="620">
        <f>+R33</f>
        <v>0</v>
      </c>
    </row>
    <row r="34" spans="2:19" ht="15" customHeight="1">
      <c r="B34" s="707" t="s">
        <v>417</v>
      </c>
      <c r="C34" s="690"/>
      <c r="D34" s="637"/>
      <c r="E34" s="637"/>
      <c r="F34" s="637"/>
      <c r="G34" s="637"/>
      <c r="H34" s="637"/>
      <c r="I34" s="638"/>
      <c r="J34" s="638"/>
      <c r="K34" s="637"/>
      <c r="L34" s="637"/>
      <c r="M34" s="637"/>
      <c r="N34" s="637"/>
      <c r="O34" s="637"/>
      <c r="P34" s="637"/>
      <c r="Q34" s="638"/>
      <c r="R34" s="619">
        <f>SUM(C34:Q34)</f>
        <v>0</v>
      </c>
      <c r="S34" s="620">
        <f>+R34</f>
        <v>0</v>
      </c>
    </row>
    <row r="35" spans="2:19" ht="15" customHeight="1">
      <c r="B35" s="770" t="s">
        <v>424</v>
      </c>
      <c r="C35" s="622">
        <f t="shared" ref="C35:H35" si="0">SUM(C25:C34)</f>
        <v>0</v>
      </c>
      <c r="D35" s="621">
        <f t="shared" si="0"/>
        <v>0</v>
      </c>
      <c r="E35" s="621">
        <f t="shared" si="0"/>
        <v>0</v>
      </c>
      <c r="F35" s="621">
        <f t="shared" si="0"/>
        <v>0</v>
      </c>
      <c r="G35" s="621">
        <f t="shared" si="0"/>
        <v>0</v>
      </c>
      <c r="H35" s="621">
        <f t="shared" si="0"/>
        <v>0</v>
      </c>
      <c r="I35" s="621">
        <f>SUM(I25:I34)</f>
        <v>0</v>
      </c>
      <c r="J35" s="621">
        <f>SUM(J25:J34)</f>
        <v>0</v>
      </c>
      <c r="K35" s="621">
        <f t="shared" ref="K35:Q35" si="1">SUM(K25:K34)</f>
        <v>0</v>
      </c>
      <c r="L35" s="621">
        <f t="shared" si="1"/>
        <v>0</v>
      </c>
      <c r="M35" s="621">
        <f t="shared" si="1"/>
        <v>0</v>
      </c>
      <c r="N35" s="621">
        <f t="shared" si="1"/>
        <v>0</v>
      </c>
      <c r="O35" s="621">
        <f t="shared" si="1"/>
        <v>0</v>
      </c>
      <c r="P35" s="621">
        <f t="shared" si="1"/>
        <v>0</v>
      </c>
      <c r="Q35" s="621">
        <f t="shared" si="1"/>
        <v>0</v>
      </c>
      <c r="R35" s="621">
        <f>R25+R28+R31+R33+R34</f>
        <v>0</v>
      </c>
      <c r="S35" s="620">
        <f>SUM(S25:S34)</f>
        <v>0</v>
      </c>
    </row>
    <row r="36" spans="2:19" ht="12" customHeight="1">
      <c r="B36" s="708"/>
      <c r="C36" s="642"/>
      <c r="D36" s="631"/>
      <c r="E36" s="631"/>
      <c r="F36" s="631"/>
      <c r="G36" s="631"/>
      <c r="H36" s="631"/>
      <c r="I36" s="631"/>
      <c r="J36" s="641"/>
      <c r="K36" s="631"/>
      <c r="L36" s="631"/>
      <c r="M36" s="631"/>
      <c r="N36" s="631"/>
      <c r="O36" s="631"/>
      <c r="P36" s="631"/>
      <c r="Q36" s="631"/>
      <c r="R36" s="643"/>
      <c r="S36" s="644"/>
    </row>
    <row r="37" spans="2:19" ht="15" customHeight="1">
      <c r="B37" s="707" t="s">
        <v>414</v>
      </c>
      <c r="C37" s="645"/>
      <c r="D37" s="646"/>
      <c r="E37" s="647"/>
      <c r="F37" s="647"/>
      <c r="G37" s="647"/>
      <c r="H37" s="647"/>
      <c r="I37" s="647"/>
      <c r="J37" s="638"/>
      <c r="K37" s="648"/>
      <c r="L37" s="648"/>
      <c r="M37" s="638"/>
      <c r="N37" s="638"/>
      <c r="O37" s="638"/>
      <c r="P37" s="638"/>
      <c r="Q37" s="638"/>
      <c r="R37" s="619">
        <f>SUM(C37:Q37)</f>
        <v>0</v>
      </c>
      <c r="S37" s="1424">
        <f>R37+R38</f>
        <v>0</v>
      </c>
    </row>
    <row r="38" spans="2:19" ht="15" customHeight="1">
      <c r="B38" s="703" t="s">
        <v>415</v>
      </c>
      <c r="C38" s="649"/>
      <c r="D38" s="650"/>
      <c r="E38" s="647"/>
      <c r="F38" s="647"/>
      <c r="G38" s="647"/>
      <c r="H38" s="647"/>
      <c r="I38" s="647"/>
      <c r="J38" s="638"/>
      <c r="K38" s="637"/>
      <c r="L38" s="637"/>
      <c r="M38" s="638"/>
      <c r="N38" s="638"/>
      <c r="O38" s="638"/>
      <c r="P38" s="638"/>
      <c r="Q38" s="638"/>
      <c r="R38" s="619">
        <f>SUM(C38:Q38)</f>
        <v>0</v>
      </c>
      <c r="S38" s="1425"/>
    </row>
    <row r="39" spans="2:19" ht="15" customHeight="1">
      <c r="B39" s="771" t="s">
        <v>9</v>
      </c>
      <c r="C39" s="622">
        <f>C37+C38</f>
        <v>0</v>
      </c>
      <c r="D39" s="622">
        <f t="shared" ref="D39:Q39" si="2">D37+D38</f>
        <v>0</v>
      </c>
      <c r="E39" s="622">
        <f t="shared" si="2"/>
        <v>0</v>
      </c>
      <c r="F39" s="622">
        <f t="shared" si="2"/>
        <v>0</v>
      </c>
      <c r="G39" s="622">
        <f t="shared" si="2"/>
        <v>0</v>
      </c>
      <c r="H39" s="622">
        <f t="shared" si="2"/>
        <v>0</v>
      </c>
      <c r="I39" s="622">
        <f t="shared" si="2"/>
        <v>0</v>
      </c>
      <c r="J39" s="622">
        <f t="shared" si="2"/>
        <v>0</v>
      </c>
      <c r="K39" s="622">
        <f t="shared" si="2"/>
        <v>0</v>
      </c>
      <c r="L39" s="622">
        <f t="shared" si="2"/>
        <v>0</v>
      </c>
      <c r="M39" s="622">
        <f t="shared" si="2"/>
        <v>0</v>
      </c>
      <c r="N39" s="622">
        <f t="shared" si="2"/>
        <v>0</v>
      </c>
      <c r="O39" s="622">
        <f t="shared" si="2"/>
        <v>0</v>
      </c>
      <c r="P39" s="622">
        <f t="shared" si="2"/>
        <v>0</v>
      </c>
      <c r="Q39" s="622">
        <f t="shared" si="2"/>
        <v>0</v>
      </c>
      <c r="R39" s="619">
        <f>R37</f>
        <v>0</v>
      </c>
      <c r="S39" s="620">
        <f>S37</f>
        <v>0</v>
      </c>
    </row>
    <row r="40" spans="2:19" ht="12" customHeight="1">
      <c r="B40" s="706"/>
      <c r="C40" s="642"/>
      <c r="D40" s="631"/>
      <c r="E40" s="631"/>
      <c r="F40" s="631"/>
      <c r="G40" s="631"/>
      <c r="H40" s="631"/>
      <c r="I40" s="631"/>
      <c r="J40" s="641"/>
      <c r="K40" s="631"/>
      <c r="L40" s="631"/>
      <c r="M40" s="631"/>
      <c r="N40" s="631"/>
      <c r="O40" s="631"/>
      <c r="P40" s="631"/>
      <c r="Q40" s="631"/>
      <c r="R40" s="632"/>
      <c r="S40" s="651"/>
    </row>
    <row r="41" spans="2:19" ht="15" customHeight="1">
      <c r="B41" s="695" t="s">
        <v>497</v>
      </c>
      <c r="C41" s="690"/>
      <c r="D41" s="637"/>
      <c r="E41" s="638"/>
      <c r="F41" s="638"/>
      <c r="G41" s="638"/>
      <c r="H41" s="638"/>
      <c r="I41" s="638"/>
      <c r="J41" s="639"/>
      <c r="K41" s="650"/>
      <c r="L41" s="650"/>
      <c r="M41" s="647"/>
      <c r="N41" s="647"/>
      <c r="O41" s="647"/>
      <c r="P41" s="647"/>
      <c r="Q41" s="647"/>
      <c r="R41" s="1051">
        <f>SUM(C41:Q41)</f>
        <v>0</v>
      </c>
      <c r="S41" s="1052">
        <f>R41</f>
        <v>0</v>
      </c>
    </row>
    <row r="42" spans="2:19" ht="15" customHeight="1">
      <c r="B42" s="695" t="s">
        <v>498</v>
      </c>
      <c r="C42" s="690"/>
      <c r="D42" s="637"/>
      <c r="E42" s="638"/>
      <c r="F42" s="638"/>
      <c r="G42" s="638"/>
      <c r="H42" s="638"/>
      <c r="I42" s="638"/>
      <c r="J42" s="639"/>
      <c r="K42" s="637"/>
      <c r="L42" s="637"/>
      <c r="M42" s="638"/>
      <c r="N42" s="638"/>
      <c r="O42" s="638"/>
      <c r="P42" s="638"/>
      <c r="Q42" s="638"/>
      <c r="R42" s="1051">
        <f>SUM(C42:Q42)</f>
        <v>0</v>
      </c>
      <c r="S42" s="1052">
        <f>R42</f>
        <v>0</v>
      </c>
    </row>
    <row r="43" spans="2:19" ht="15" customHeight="1">
      <c r="B43" s="771" t="s">
        <v>499</v>
      </c>
      <c r="C43" s="622">
        <f>C41+C42</f>
        <v>0</v>
      </c>
      <c r="D43" s="621">
        <f t="shared" ref="D43:Q43" si="3">D41+D42</f>
        <v>0</v>
      </c>
      <c r="E43" s="621">
        <f t="shared" si="3"/>
        <v>0</v>
      </c>
      <c r="F43" s="621">
        <f t="shared" si="3"/>
        <v>0</v>
      </c>
      <c r="G43" s="621">
        <f t="shared" si="3"/>
        <v>0</v>
      </c>
      <c r="H43" s="621">
        <f t="shared" si="3"/>
        <v>0</v>
      </c>
      <c r="I43" s="621">
        <f t="shared" si="3"/>
        <v>0</v>
      </c>
      <c r="J43" s="627">
        <f t="shared" si="3"/>
        <v>0</v>
      </c>
      <c r="K43" s="621">
        <f t="shared" si="3"/>
        <v>0</v>
      </c>
      <c r="L43" s="621">
        <f t="shared" si="3"/>
        <v>0</v>
      </c>
      <c r="M43" s="621">
        <f t="shared" si="3"/>
        <v>0</v>
      </c>
      <c r="N43" s="621">
        <f t="shared" si="3"/>
        <v>0</v>
      </c>
      <c r="O43" s="621">
        <f t="shared" si="3"/>
        <v>0</v>
      </c>
      <c r="P43" s="621">
        <f t="shared" si="3"/>
        <v>0</v>
      </c>
      <c r="Q43" s="621">
        <f t="shared" si="3"/>
        <v>0</v>
      </c>
      <c r="R43" s="619">
        <f>R41+R42</f>
        <v>0</v>
      </c>
      <c r="S43" s="620">
        <f>S41+S42</f>
        <v>0</v>
      </c>
    </row>
    <row r="44" spans="2:19" ht="12" customHeight="1">
      <c r="B44" s="692"/>
      <c r="C44" s="642"/>
      <c r="D44" s="631"/>
      <c r="E44" s="631"/>
      <c r="F44" s="631"/>
      <c r="G44" s="631"/>
      <c r="H44" s="631"/>
      <c r="I44" s="631"/>
      <c r="J44" s="641"/>
      <c r="K44" s="631"/>
      <c r="L44" s="631"/>
      <c r="M44" s="631"/>
      <c r="N44" s="631"/>
      <c r="O44" s="631"/>
      <c r="P44" s="631"/>
      <c r="Q44" s="631"/>
      <c r="R44" s="632"/>
      <c r="S44" s="633"/>
    </row>
    <row r="45" spans="2:19" ht="15" customHeight="1">
      <c r="B45" s="695" t="s">
        <v>504</v>
      </c>
      <c r="C45" s="690"/>
      <c r="D45" s="637"/>
      <c r="E45" s="638"/>
      <c r="F45" s="638"/>
      <c r="G45" s="638"/>
      <c r="H45" s="638"/>
      <c r="I45" s="638"/>
      <c r="J45" s="639"/>
      <c r="K45" s="637"/>
      <c r="L45" s="637"/>
      <c r="M45" s="638"/>
      <c r="N45" s="638"/>
      <c r="O45" s="638"/>
      <c r="P45" s="638"/>
      <c r="Q45" s="638"/>
      <c r="R45" s="652">
        <f>SUM(C45:Q45)</f>
        <v>0</v>
      </c>
      <c r="S45" s="653">
        <f>R45</f>
        <v>0</v>
      </c>
    </row>
    <row r="46" spans="2:19" ht="15" customHeight="1">
      <c r="B46" s="695" t="s">
        <v>412</v>
      </c>
      <c r="C46" s="691"/>
      <c r="D46" s="648"/>
      <c r="E46" s="638"/>
      <c r="F46" s="638"/>
      <c r="G46" s="638"/>
      <c r="H46" s="638"/>
      <c r="I46" s="638"/>
      <c r="J46" s="639"/>
      <c r="K46" s="648"/>
      <c r="L46" s="648"/>
      <c r="M46" s="638"/>
      <c r="N46" s="638"/>
      <c r="O46" s="638"/>
      <c r="P46" s="638"/>
      <c r="Q46" s="638"/>
      <c r="R46" s="619">
        <f>SUM(C46:Q46)</f>
        <v>0</v>
      </c>
      <c r="S46" s="1424">
        <f>R46+R47</f>
        <v>0</v>
      </c>
    </row>
    <row r="47" spans="2:19" ht="15" customHeight="1">
      <c r="B47" s="695" t="s">
        <v>413</v>
      </c>
      <c r="C47" s="691"/>
      <c r="D47" s="648"/>
      <c r="E47" s="638"/>
      <c r="F47" s="638"/>
      <c r="G47" s="638"/>
      <c r="H47" s="638"/>
      <c r="I47" s="638"/>
      <c r="J47" s="638"/>
      <c r="K47" s="648"/>
      <c r="L47" s="648"/>
      <c r="M47" s="638"/>
      <c r="N47" s="638"/>
      <c r="O47" s="638"/>
      <c r="P47" s="638"/>
      <c r="Q47" s="638"/>
      <c r="R47" s="658">
        <f>SUM(C47:Q47)</f>
        <v>0</v>
      </c>
      <c r="S47" s="1425"/>
    </row>
    <row r="48" spans="2:19" ht="18" customHeight="1">
      <c r="B48" s="771" t="s">
        <v>887</v>
      </c>
      <c r="C48" s="654">
        <f>C35+C39+C43+C45+C46+C47</f>
        <v>0</v>
      </c>
      <c r="D48" s="654">
        <f t="shared" ref="D48:Q48" si="4">D35+D39+D43+D45+D46+D47</f>
        <v>0</v>
      </c>
      <c r="E48" s="654">
        <f t="shared" si="4"/>
        <v>0</v>
      </c>
      <c r="F48" s="654">
        <f t="shared" si="4"/>
        <v>0</v>
      </c>
      <c r="G48" s="654">
        <f t="shared" si="4"/>
        <v>0</v>
      </c>
      <c r="H48" s="654">
        <f t="shared" si="4"/>
        <v>0</v>
      </c>
      <c r="I48" s="654">
        <f t="shared" si="4"/>
        <v>0</v>
      </c>
      <c r="J48" s="654">
        <f t="shared" si="4"/>
        <v>0</v>
      </c>
      <c r="K48" s="654">
        <f t="shared" si="4"/>
        <v>0</v>
      </c>
      <c r="L48" s="654">
        <f t="shared" si="4"/>
        <v>0</v>
      </c>
      <c r="M48" s="654">
        <f t="shared" si="4"/>
        <v>0</v>
      </c>
      <c r="N48" s="654">
        <f t="shared" si="4"/>
        <v>0</v>
      </c>
      <c r="O48" s="654">
        <f t="shared" si="4"/>
        <v>0</v>
      </c>
      <c r="P48" s="654">
        <f t="shared" si="4"/>
        <v>0</v>
      </c>
      <c r="Q48" s="654">
        <f t="shared" si="4"/>
        <v>0</v>
      </c>
      <c r="R48" s="619">
        <f>R35+R39+R43+R45+R46</f>
        <v>0</v>
      </c>
      <c r="S48" s="620">
        <f>S35+S39+S43+S45+S46</f>
        <v>0</v>
      </c>
    </row>
    <row r="49" spans="2:19" ht="15" customHeight="1">
      <c r="B49" s="693"/>
      <c r="C49" s="655"/>
      <c r="D49" s="655"/>
      <c r="E49" s="655"/>
      <c r="F49" s="655"/>
      <c r="G49" s="655"/>
      <c r="H49" s="655"/>
      <c r="I49" s="655"/>
      <c r="J49" s="655"/>
      <c r="K49" s="655"/>
      <c r="L49" s="655"/>
      <c r="M49" s="655"/>
      <c r="N49" s="655"/>
      <c r="O49" s="655"/>
      <c r="P49" s="655"/>
      <c r="Q49" s="655"/>
      <c r="R49" s="656"/>
      <c r="S49" s="657"/>
    </row>
    <row r="50" spans="2:19" ht="15" customHeight="1">
      <c r="B50" s="695" t="s">
        <v>505</v>
      </c>
      <c r="C50" s="649">
        <f>C26+C29+C32+C38+C47</f>
        <v>0</v>
      </c>
      <c r="D50" s="649">
        <f t="shared" ref="D50:Q50" si="5">D26+D29+D32+D38+D47</f>
        <v>0</v>
      </c>
      <c r="E50" s="649">
        <f t="shared" si="5"/>
        <v>0</v>
      </c>
      <c r="F50" s="649">
        <f t="shared" si="5"/>
        <v>0</v>
      </c>
      <c r="G50" s="649">
        <f t="shared" si="5"/>
        <v>0</v>
      </c>
      <c r="H50" s="649">
        <f t="shared" si="5"/>
        <v>0</v>
      </c>
      <c r="I50" s="649">
        <f t="shared" si="5"/>
        <v>0</v>
      </c>
      <c r="J50" s="649">
        <f t="shared" si="5"/>
        <v>0</v>
      </c>
      <c r="K50" s="649">
        <f t="shared" si="5"/>
        <v>0</v>
      </c>
      <c r="L50" s="649">
        <f t="shared" si="5"/>
        <v>0</v>
      </c>
      <c r="M50" s="649">
        <f t="shared" si="5"/>
        <v>0</v>
      </c>
      <c r="N50" s="649">
        <f t="shared" si="5"/>
        <v>0</v>
      </c>
      <c r="O50" s="649">
        <f t="shared" si="5"/>
        <v>0</v>
      </c>
      <c r="P50" s="649">
        <f t="shared" si="5"/>
        <v>0</v>
      </c>
      <c r="Q50" s="649">
        <f t="shared" si="5"/>
        <v>0</v>
      </c>
      <c r="R50" s="649">
        <f>R26+R29+R32+R38+R47</f>
        <v>0</v>
      </c>
      <c r="S50" s="657"/>
    </row>
    <row r="51" spans="2:19" ht="15" customHeight="1">
      <c r="B51" s="695" t="s">
        <v>491</v>
      </c>
      <c r="C51" s="621">
        <f t="shared" ref="C51:Q51" si="6">C48-C50</f>
        <v>0</v>
      </c>
      <c r="D51" s="621">
        <f t="shared" si="6"/>
        <v>0</v>
      </c>
      <c r="E51" s="621">
        <f t="shared" si="6"/>
        <v>0</v>
      </c>
      <c r="F51" s="621">
        <f t="shared" si="6"/>
        <v>0</v>
      </c>
      <c r="G51" s="621">
        <f t="shared" si="6"/>
        <v>0</v>
      </c>
      <c r="H51" s="621">
        <f t="shared" si="6"/>
        <v>0</v>
      </c>
      <c r="I51" s="621">
        <f t="shared" si="6"/>
        <v>0</v>
      </c>
      <c r="J51" s="621">
        <f t="shared" si="6"/>
        <v>0</v>
      </c>
      <c r="K51" s="621">
        <f t="shared" si="6"/>
        <v>0</v>
      </c>
      <c r="L51" s="621">
        <f t="shared" si="6"/>
        <v>0</v>
      </c>
      <c r="M51" s="621">
        <f>M48-M50</f>
        <v>0</v>
      </c>
      <c r="N51" s="621">
        <f t="shared" si="6"/>
        <v>0</v>
      </c>
      <c r="O51" s="621">
        <f t="shared" si="6"/>
        <v>0</v>
      </c>
      <c r="P51" s="621">
        <f t="shared" si="6"/>
        <v>0</v>
      </c>
      <c r="Q51" s="621">
        <f t="shared" si="6"/>
        <v>0</v>
      </c>
      <c r="R51" s="619">
        <f>R25+R28+R37+R46</f>
        <v>0</v>
      </c>
      <c r="S51" s="620">
        <f>S48-S50</f>
        <v>0</v>
      </c>
    </row>
    <row r="52" spans="2:19" ht="15" customHeight="1">
      <c r="B52" s="252"/>
      <c r="C52" s="659"/>
      <c r="D52" s="659"/>
      <c r="E52" s="659"/>
      <c r="F52" s="659"/>
      <c r="G52" s="659"/>
      <c r="H52" s="659"/>
      <c r="I52" s="659"/>
      <c r="J52" s="659"/>
      <c r="K52" s="659"/>
      <c r="L52" s="659"/>
      <c r="M52" s="659"/>
      <c r="N52" s="659"/>
      <c r="O52" s="659"/>
      <c r="P52" s="659"/>
      <c r="Q52" s="659"/>
      <c r="R52" s="103"/>
      <c r="S52" s="509"/>
    </row>
    <row r="53" spans="2:19" ht="15" customHeight="1">
      <c r="E53" s="660"/>
      <c r="F53" s="660"/>
      <c r="G53" s="660"/>
      <c r="H53" s="660"/>
      <c r="I53" s="660"/>
      <c r="J53" s="660"/>
      <c r="K53" s="660"/>
      <c r="L53" s="660"/>
      <c r="M53" s="660"/>
      <c r="N53" s="660"/>
      <c r="O53" s="660"/>
      <c r="P53" s="660"/>
      <c r="Q53" s="660"/>
      <c r="R53" s="610"/>
      <c r="S53" s="610"/>
    </row>
    <row r="54" spans="2:19" ht="15" customHeight="1">
      <c r="E54" s="663"/>
      <c r="F54" s="663"/>
      <c r="G54" s="663"/>
      <c r="H54" s="664"/>
      <c r="I54" s="665"/>
      <c r="J54" s="665"/>
      <c r="K54" s="665"/>
      <c r="L54" s="665"/>
      <c r="M54" s="665"/>
      <c r="N54" s="665"/>
      <c r="O54" s="665"/>
      <c r="P54" s="665"/>
      <c r="Q54" s="665"/>
      <c r="R54" s="509"/>
      <c r="S54" s="509"/>
    </row>
    <row r="55" spans="2:19" ht="15" customHeight="1">
      <c r="E55" s="664"/>
      <c r="F55" s="664"/>
      <c r="G55" s="665"/>
      <c r="H55" s="664"/>
      <c r="I55" s="665"/>
      <c r="J55" s="665"/>
      <c r="K55" s="665"/>
      <c r="L55" s="665"/>
      <c r="M55" s="665"/>
      <c r="N55" s="665"/>
      <c r="O55" s="665"/>
      <c r="P55" s="665"/>
      <c r="Q55" s="665"/>
      <c r="R55" s="509"/>
      <c r="S55" s="509"/>
    </row>
    <row r="56" spans="2:19" ht="18" customHeight="1">
      <c r="E56" s="663"/>
      <c r="F56" s="663"/>
      <c r="G56" s="663"/>
      <c r="H56" s="664"/>
      <c r="I56" s="665"/>
      <c r="J56" s="665"/>
      <c r="K56" s="665"/>
      <c r="L56" s="665"/>
      <c r="M56" s="665"/>
      <c r="N56" s="665"/>
      <c r="O56" s="665"/>
      <c r="P56" s="665"/>
      <c r="Q56" s="665"/>
      <c r="R56" s="509"/>
      <c r="S56" s="509"/>
    </row>
    <row r="57" spans="2:19" ht="30.9" customHeight="1">
      <c r="B57" s="1426"/>
      <c r="C57" s="1426"/>
      <c r="D57" s="1426"/>
      <c r="E57" s="672"/>
      <c r="F57" s="664"/>
      <c r="G57" s="665"/>
      <c r="H57" s="664"/>
      <c r="I57" s="665"/>
      <c r="J57" s="665"/>
      <c r="K57" s="665"/>
      <c r="L57" s="665"/>
      <c r="M57" s="665"/>
      <c r="N57" s="665"/>
      <c r="O57" s="665"/>
      <c r="P57" s="665"/>
      <c r="Q57" s="665"/>
      <c r="R57" s="509"/>
      <c r="S57" s="509"/>
    </row>
    <row r="58" spans="2:19" ht="30.9" customHeight="1">
      <c r="B58" s="331"/>
      <c r="C58" s="663"/>
      <c r="D58" s="665"/>
      <c r="E58" s="674"/>
      <c r="F58" s="674"/>
      <c r="G58" s="674"/>
      <c r="H58" s="664"/>
      <c r="I58" s="665"/>
      <c r="J58" s="665"/>
      <c r="K58" s="665"/>
      <c r="L58" s="665"/>
      <c r="M58" s="665"/>
      <c r="N58" s="665"/>
      <c r="O58" s="665"/>
      <c r="P58" s="665"/>
      <c r="Q58" s="665"/>
      <c r="R58" s="509"/>
      <c r="S58" s="509"/>
    </row>
    <row r="59" spans="2:19" ht="30.9" customHeight="1">
      <c r="C59" s="664"/>
      <c r="D59" s="665"/>
      <c r="E59" s="674"/>
      <c r="F59" s="674"/>
      <c r="G59" s="674"/>
      <c r="H59" s="664"/>
      <c r="I59" s="665"/>
      <c r="J59" s="665"/>
      <c r="K59" s="665"/>
      <c r="L59" s="665"/>
      <c r="M59" s="665"/>
      <c r="N59" s="665"/>
      <c r="O59" s="665"/>
      <c r="P59" s="665"/>
      <c r="Q59" s="665"/>
      <c r="R59" s="509"/>
      <c r="S59" s="509"/>
    </row>
    <row r="60" spans="2:19" ht="15.75" customHeight="1">
      <c r="B60" s="608"/>
      <c r="C60" s="663"/>
      <c r="D60" s="665"/>
      <c r="E60" s="674"/>
      <c r="F60" s="674"/>
      <c r="G60" s="674"/>
      <c r="H60" s="664"/>
      <c r="I60" s="665"/>
      <c r="J60" s="665"/>
      <c r="K60" s="665"/>
      <c r="L60" s="665"/>
      <c r="M60" s="665"/>
      <c r="N60" s="665"/>
      <c r="O60" s="665"/>
      <c r="P60" s="665"/>
      <c r="Q60" s="665"/>
      <c r="R60" s="509"/>
      <c r="S60" s="509"/>
    </row>
    <row r="61" spans="2:19" ht="12.9" customHeight="1">
      <c r="B61" s="609"/>
      <c r="C61" s="664"/>
      <c r="D61" s="665"/>
      <c r="E61" s="611"/>
      <c r="F61" s="612"/>
      <c r="G61" s="612"/>
      <c r="H61" s="611"/>
      <c r="I61" s="611"/>
      <c r="J61" s="611"/>
      <c r="K61" s="607"/>
      <c r="L61" s="607"/>
      <c r="M61" s="3"/>
    </row>
    <row r="62" spans="2:19">
      <c r="B62" s="113"/>
      <c r="C62" s="674"/>
      <c r="D62" s="665"/>
    </row>
    <row r="63" spans="2:19">
      <c r="B63" s="113"/>
      <c r="C63" s="674"/>
      <c r="D63" s="665"/>
    </row>
    <row r="64" spans="2:19">
      <c r="B64" s="113"/>
      <c r="C64" s="674"/>
      <c r="D64" s="665"/>
    </row>
  </sheetData>
  <mergeCells count="29">
    <mergeCell ref="C1:Q1"/>
    <mergeCell ref="C2:Q2"/>
    <mergeCell ref="C4:Q4"/>
    <mergeCell ref="C3:Q3"/>
    <mergeCell ref="B5:B6"/>
    <mergeCell ref="C5:C6"/>
    <mergeCell ref="D5:D6"/>
    <mergeCell ref="E5:E6"/>
    <mergeCell ref="J5:J6"/>
    <mergeCell ref="F5:F6"/>
    <mergeCell ref="G5:G6"/>
    <mergeCell ref="H5:H6"/>
    <mergeCell ref="I5:I6"/>
    <mergeCell ref="S46:S47"/>
    <mergeCell ref="B57:D57"/>
    <mergeCell ref="T4:V4"/>
    <mergeCell ref="S25:S26"/>
    <mergeCell ref="S28:S29"/>
    <mergeCell ref="S31:S32"/>
    <mergeCell ref="S37:S38"/>
    <mergeCell ref="S14:S15"/>
    <mergeCell ref="R4:S4"/>
    <mergeCell ref="K5:K6"/>
    <mergeCell ref="L5:L6"/>
    <mergeCell ref="M5:M6"/>
    <mergeCell ref="N5:N6"/>
    <mergeCell ref="O5:O6"/>
    <mergeCell ref="P5:P6"/>
    <mergeCell ref="Q5:Q6"/>
  </mergeCells>
  <phoneticPr fontId="0" type="noConversion"/>
  <printOptions horizontalCentered="1"/>
  <pageMargins left="0.5" right="0.5" top="1.19" bottom="0.5" header="0.5" footer="0.25"/>
  <pageSetup scale="29" orientation="portrait" r:id="rId1"/>
  <headerFooter alignWithMargins="0">
    <oddHeader>&amp;L&amp;12Annual Report of  &amp;UYour Telephone Company Name&amp;R&amp;12Year Ending &amp;UDecember 31, 2024</oddHeader>
    <oddFooter>&amp;C&amp;12&amp;A</oddFooter>
  </headerFooter>
  <rowBreaks count="1" manualBreakCount="1">
    <brk id="55" max="16383" man="1"/>
  </rowBreak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F58"/>
  <sheetViews>
    <sheetView showGridLines="0" zoomScaleNormal="100" workbookViewId="0">
      <selection activeCell="E5" sqref="E5"/>
    </sheetView>
  </sheetViews>
  <sheetFormatPr defaultColWidth="9.109375" defaultRowHeight="13.2"/>
  <cols>
    <col min="1" max="1" width="11.6640625" style="464" customWidth="1"/>
    <col min="2" max="2" width="4.88671875" style="324" customWidth="1"/>
    <col min="3" max="3" width="69.109375" style="325" customWidth="1"/>
    <col min="4" max="4" width="13.88671875" style="325" customWidth="1"/>
    <col min="5" max="5" width="16.88671875" style="325" customWidth="1"/>
    <col min="6" max="6" width="11.6640625" style="464" customWidth="1"/>
    <col min="7" max="16384" width="9.109375" style="325"/>
  </cols>
  <sheetData>
    <row r="1" spans="2:5" ht="18" customHeight="1">
      <c r="B1" s="1446" t="s">
        <v>217</v>
      </c>
      <c r="C1" s="1447"/>
      <c r="D1" s="1447"/>
      <c r="E1" s="1448"/>
    </row>
    <row r="2" spans="2:5" ht="9.15" customHeight="1">
      <c r="B2" s="528"/>
      <c r="C2" s="529"/>
      <c r="D2" s="529"/>
      <c r="E2" s="530"/>
    </row>
    <row r="3" spans="2:5" ht="13.8" thickBot="1">
      <c r="B3" s="468">
        <v>1</v>
      </c>
      <c r="C3" s="325" t="s">
        <v>299</v>
      </c>
      <c r="E3" s="718">
        <f>'Cover page'!C43</f>
        <v>0</v>
      </c>
    </row>
    <row r="4" spans="2:5">
      <c r="B4" s="468"/>
      <c r="E4" s="469"/>
    </row>
    <row r="5" spans="2:5" ht="13.8" thickBot="1">
      <c r="B5" s="468">
        <f>B3+1</f>
        <v>2</v>
      </c>
      <c r="C5" s="325" t="s">
        <v>1081</v>
      </c>
      <c r="E5" s="719"/>
    </row>
    <row r="6" spans="2:5">
      <c r="B6" s="468"/>
      <c r="C6" s="780" t="s">
        <v>1056</v>
      </c>
      <c r="E6" s="779"/>
    </row>
    <row r="7" spans="2:5" ht="15.75" customHeight="1">
      <c r="B7" s="468"/>
      <c r="C7" s="1450" t="s">
        <v>1070</v>
      </c>
      <c r="D7" s="1383"/>
      <c r="E7" s="470"/>
    </row>
    <row r="8" spans="2:5" ht="30.75" customHeight="1">
      <c r="B8" s="468"/>
      <c r="C8" s="1115" t="s">
        <v>1071</v>
      </c>
      <c r="D8" s="678"/>
      <c r="E8" s="470"/>
    </row>
    <row r="9" spans="2:5" ht="23.1" customHeight="1" thickBot="1">
      <c r="B9" s="468">
        <f>B5+1</f>
        <v>3</v>
      </c>
      <c r="C9" s="325" t="s">
        <v>21</v>
      </c>
      <c r="D9" s="678"/>
      <c r="E9" s="471">
        <f>E3-E5</f>
        <v>0</v>
      </c>
    </row>
    <row r="10" spans="2:5" ht="13.8" thickTop="1">
      <c r="B10" s="468"/>
      <c r="C10" s="325" t="s">
        <v>1072</v>
      </c>
      <c r="E10" s="795"/>
    </row>
    <row r="11" spans="2:5">
      <c r="B11" s="472"/>
      <c r="C11" s="473"/>
      <c r="D11" s="473"/>
      <c r="E11" s="474"/>
    </row>
    <row r="12" spans="2:5">
      <c r="B12" s="468"/>
      <c r="C12" s="475" t="s">
        <v>301</v>
      </c>
      <c r="E12" s="469"/>
    </row>
    <row r="13" spans="2:5" ht="13.8" thickBot="1">
      <c r="B13" s="468">
        <f>B9+1</f>
        <v>4</v>
      </c>
      <c r="C13" s="325" t="s">
        <v>300</v>
      </c>
      <c r="E13" s="720">
        <f>E9</f>
        <v>0</v>
      </c>
    </row>
    <row r="14" spans="2:5">
      <c r="B14" s="468"/>
      <c r="E14" s="476"/>
    </row>
    <row r="15" spans="2:5">
      <c r="B15" s="477" t="s">
        <v>302</v>
      </c>
      <c r="E15" s="476"/>
    </row>
    <row r="16" spans="2:5">
      <c r="B16" s="477"/>
      <c r="E16" s="476"/>
    </row>
    <row r="17" spans="2:5" ht="13.8" thickBot="1">
      <c r="B17" s="468">
        <f>B13+1</f>
        <v>5</v>
      </c>
      <c r="C17" s="325" t="s">
        <v>888</v>
      </c>
      <c r="D17" s="721"/>
      <c r="E17" s="469"/>
    </row>
    <row r="18" spans="2:5" ht="13.8" thickBot="1">
      <c r="B18" s="468">
        <v>6</v>
      </c>
      <c r="C18" s="325" t="s">
        <v>889</v>
      </c>
      <c r="D18" s="721"/>
      <c r="E18" s="469"/>
    </row>
    <row r="19" spans="2:5" ht="13.8" thickBot="1">
      <c r="B19" s="468">
        <v>7</v>
      </c>
      <c r="C19" s="325" t="s">
        <v>890</v>
      </c>
      <c r="D19" s="721"/>
      <c r="E19" s="469"/>
    </row>
    <row r="20" spans="2:5">
      <c r="B20" s="468"/>
      <c r="E20" s="469"/>
    </row>
    <row r="21" spans="2:5" ht="13.8" thickBot="1">
      <c r="B21" s="468">
        <v>8</v>
      </c>
      <c r="C21" s="325" t="s">
        <v>303</v>
      </c>
      <c r="D21" s="722"/>
      <c r="E21" s="469"/>
    </row>
    <row r="22" spans="2:5" ht="21">
      <c r="B22" s="468"/>
      <c r="C22" s="749" t="s">
        <v>911</v>
      </c>
      <c r="E22" s="469"/>
    </row>
    <row r="23" spans="2:5">
      <c r="B23" s="468"/>
      <c r="C23" s="478"/>
      <c r="E23" s="469"/>
    </row>
    <row r="24" spans="2:5" ht="13.8" thickBot="1">
      <c r="B24" s="468">
        <f>B21+1</f>
        <v>9</v>
      </c>
      <c r="C24" s="325" t="s">
        <v>304</v>
      </c>
      <c r="D24" s="722"/>
      <c r="E24" s="469"/>
    </row>
    <row r="25" spans="2:5">
      <c r="B25" s="468"/>
      <c r="C25" s="750" t="s">
        <v>912</v>
      </c>
      <c r="E25" s="469"/>
    </row>
    <row r="26" spans="2:5">
      <c r="B26" s="468"/>
      <c r="E26" s="469"/>
    </row>
    <row r="27" spans="2:5" ht="13.8" thickBot="1">
      <c r="B27" s="468">
        <f>B24+1</f>
        <v>10</v>
      </c>
      <c r="C27" s="325" t="s">
        <v>22</v>
      </c>
      <c r="D27" s="722"/>
      <c r="E27" s="469"/>
    </row>
    <row r="28" spans="2:5">
      <c r="B28" s="468"/>
      <c r="C28" s="1454"/>
      <c r="E28" s="469"/>
    </row>
    <row r="29" spans="2:5">
      <c r="B29" s="468"/>
      <c r="C29" s="1455"/>
      <c r="E29" s="469"/>
    </row>
    <row r="30" spans="2:5">
      <c r="B30" s="468"/>
      <c r="C30" s="714"/>
      <c r="E30" s="469"/>
    </row>
    <row r="31" spans="2:5" ht="13.8" thickBot="1">
      <c r="B31" s="468">
        <f>B27+1</f>
        <v>11</v>
      </c>
      <c r="C31" s="325" t="s">
        <v>892</v>
      </c>
      <c r="E31" s="719">
        <f>SUM(D17:D27)</f>
        <v>0</v>
      </c>
    </row>
    <row r="32" spans="2:5">
      <c r="B32" s="468"/>
      <c r="E32" s="469"/>
    </row>
    <row r="33" spans="2:6" ht="13.8" thickBot="1">
      <c r="B33" s="468">
        <f>B31+1</f>
        <v>12</v>
      </c>
      <c r="C33" s="325" t="s">
        <v>305</v>
      </c>
      <c r="E33" s="479">
        <f>E13-E31</f>
        <v>0</v>
      </c>
      <c r="F33" s="465"/>
    </row>
    <row r="34" spans="2:6" ht="13.8" thickTop="1">
      <c r="B34" s="468"/>
      <c r="E34" s="469"/>
    </row>
    <row r="35" spans="2:6" ht="13.8" thickBot="1">
      <c r="B35" s="468">
        <f>B33+1</f>
        <v>13</v>
      </c>
      <c r="C35" s="325" t="s">
        <v>891</v>
      </c>
      <c r="E35" s="480" t="e">
        <f>E33/E13</f>
        <v>#DIV/0!</v>
      </c>
    </row>
    <row r="36" spans="2:6" ht="13.8" thickTop="1">
      <c r="B36" s="468"/>
      <c r="E36" s="469"/>
    </row>
    <row r="37" spans="2:6" ht="27.75" customHeight="1">
      <c r="B37" s="468"/>
      <c r="C37" s="1451" t="s">
        <v>893</v>
      </c>
      <c r="D37" s="1452"/>
      <c r="E37" s="1453"/>
    </row>
    <row r="38" spans="2:6">
      <c r="B38" s="468"/>
      <c r="C38" s="1456"/>
      <c r="D38" s="1457"/>
      <c r="E38" s="1458"/>
    </row>
    <row r="39" spans="2:6">
      <c r="B39" s="468"/>
      <c r="C39" s="1459"/>
      <c r="D39" s="1460"/>
      <c r="E39" s="1461"/>
    </row>
    <row r="40" spans="2:6">
      <c r="B40" s="468"/>
      <c r="C40" s="1462"/>
      <c r="D40" s="1463"/>
      <c r="E40" s="1464"/>
    </row>
    <row r="41" spans="2:6">
      <c r="B41" s="468"/>
      <c r="E41" s="469"/>
    </row>
    <row r="42" spans="2:6" ht="13.8">
      <c r="B42" s="468"/>
      <c r="C42" s="467"/>
      <c r="E42" s="469"/>
    </row>
    <row r="43" spans="2:6">
      <c r="B43" s="468"/>
      <c r="E43" s="469"/>
    </row>
    <row r="44" spans="2:6">
      <c r="B44" s="468"/>
      <c r="E44" s="469"/>
    </row>
    <row r="45" spans="2:6">
      <c r="B45" s="468"/>
      <c r="E45" s="469"/>
    </row>
    <row r="46" spans="2:6">
      <c r="B46" s="468"/>
      <c r="E46" s="469"/>
    </row>
    <row r="47" spans="2:6">
      <c r="B47" s="468"/>
      <c r="E47" s="469"/>
    </row>
    <row r="48" spans="2:6">
      <c r="B48" s="468"/>
      <c r="E48" s="469"/>
    </row>
    <row r="49" spans="2:5">
      <c r="B49" s="468"/>
      <c r="E49" s="469"/>
    </row>
    <row r="50" spans="2:5">
      <c r="B50" s="468"/>
      <c r="E50" s="469"/>
    </row>
    <row r="51" spans="2:5">
      <c r="B51" s="468"/>
      <c r="E51" s="469"/>
    </row>
    <row r="52" spans="2:5">
      <c r="B52" s="468"/>
      <c r="E52" s="469"/>
    </row>
    <row r="53" spans="2:5">
      <c r="B53" s="468"/>
      <c r="E53" s="481"/>
    </row>
    <row r="54" spans="2:5">
      <c r="B54" s="468"/>
      <c r="E54" s="469"/>
    </row>
    <row r="55" spans="2:5">
      <c r="B55" s="468"/>
      <c r="E55" s="469"/>
    </row>
    <row r="56" spans="2:5">
      <c r="B56" s="482"/>
      <c r="C56" s="326"/>
      <c r="D56" s="326"/>
      <c r="E56" s="483"/>
    </row>
    <row r="58" spans="2:5">
      <c r="D58" s="1449"/>
      <c r="E58" s="1449"/>
    </row>
  </sheetData>
  <mergeCells count="6">
    <mergeCell ref="B1:E1"/>
    <mergeCell ref="D58:E58"/>
    <mergeCell ref="C7:D7"/>
    <mergeCell ref="C37:E37"/>
    <mergeCell ref="C28:C29"/>
    <mergeCell ref="C38:E40"/>
  </mergeCells>
  <phoneticPr fontId="11" type="noConversion"/>
  <hyperlinks>
    <hyperlink ref="C8" r:id="rId1" xr:uid="{00000000-0004-0000-2500-000000000000}"/>
  </hyperlinks>
  <printOptions horizontalCentered="1"/>
  <pageMargins left="0.5" right="0.5" top="1.19" bottom="0.5" header="0.5" footer="0.25"/>
  <pageSetup scale="71" orientation="portrait" r:id="rId2"/>
  <headerFooter alignWithMargins="0">
    <oddHeader>&amp;L&amp;12Annual Report of  &amp;UYour Telephone Company Name&amp;R&amp;12Year Ending &amp;UDecember 31, 2024</oddHeader>
    <oddFooter>&amp;C&amp;12&amp;A</oddFooter>
  </headerFooter>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D37"/>
  <sheetViews>
    <sheetView showGridLines="0" zoomScaleNormal="100" workbookViewId="0">
      <selection activeCell="A8" sqref="A8"/>
    </sheetView>
  </sheetViews>
  <sheetFormatPr defaultColWidth="9.109375" defaultRowHeight="15.6"/>
  <cols>
    <col min="1" max="1" width="82.33203125" style="799" customWidth="1"/>
    <col min="2" max="16384" width="9.109375" style="799"/>
  </cols>
  <sheetData>
    <row r="1" spans="1:4" ht="31.2">
      <c r="A1" s="798" t="s">
        <v>980</v>
      </c>
    </row>
    <row r="2" spans="1:4">
      <c r="A2" s="796"/>
    </row>
    <row r="3" spans="1:4">
      <c r="A3" s="802" t="s">
        <v>916</v>
      </c>
    </row>
    <row r="4" spans="1:4">
      <c r="A4" s="796" t="s">
        <v>976</v>
      </c>
    </row>
    <row r="5" spans="1:4">
      <c r="A5" s="796" t="s">
        <v>977</v>
      </c>
    </row>
    <row r="6" spans="1:4">
      <c r="A6" s="796" t="s">
        <v>978</v>
      </c>
    </row>
    <row r="7" spans="1:4">
      <c r="A7" s="796"/>
    </row>
    <row r="8" spans="1:4">
      <c r="A8" s="803" t="s">
        <v>917</v>
      </c>
      <c r="D8" s="796"/>
    </row>
    <row r="9" spans="1:4">
      <c r="A9" s="796" t="s">
        <v>979</v>
      </c>
    </row>
    <row r="10" spans="1:4">
      <c r="A10" s="796" t="s">
        <v>981</v>
      </c>
    </row>
    <row r="11" spans="1:4">
      <c r="A11" s="796" t="s">
        <v>982</v>
      </c>
    </row>
    <row r="12" spans="1:4">
      <c r="A12" s="796"/>
      <c r="B12" s="796"/>
    </row>
    <row r="13" spans="1:4">
      <c r="A13" s="804" t="s">
        <v>918</v>
      </c>
    </row>
    <row r="14" spans="1:4">
      <c r="A14" s="796" t="s">
        <v>983</v>
      </c>
    </row>
    <row r="15" spans="1:4">
      <c r="A15" s="796" t="s">
        <v>981</v>
      </c>
    </row>
    <row r="16" spans="1:4">
      <c r="A16" s="796" t="s">
        <v>982</v>
      </c>
      <c r="D16" s="796"/>
    </row>
    <row r="17" spans="1:4">
      <c r="A17" s="797"/>
    </row>
    <row r="18" spans="1:4">
      <c r="A18" s="805" t="s">
        <v>919</v>
      </c>
    </row>
    <row r="19" spans="1:4">
      <c r="A19" s="796" t="s">
        <v>983</v>
      </c>
    </row>
    <row r="20" spans="1:4">
      <c r="A20" s="796" t="s">
        <v>981</v>
      </c>
      <c r="D20" s="796"/>
    </row>
    <row r="21" spans="1:4">
      <c r="A21" s="796" t="s">
        <v>982</v>
      </c>
    </row>
    <row r="22" spans="1:4">
      <c r="A22" s="796"/>
    </row>
    <row r="23" spans="1:4">
      <c r="A23" s="802" t="s">
        <v>920</v>
      </c>
    </row>
    <row r="24" spans="1:4">
      <c r="A24" s="796" t="s">
        <v>979</v>
      </c>
    </row>
    <row r="25" spans="1:4">
      <c r="A25" s="796" t="s">
        <v>981</v>
      </c>
    </row>
    <row r="26" spans="1:4">
      <c r="A26" s="796" t="s">
        <v>984</v>
      </c>
    </row>
    <row r="27" spans="1:4">
      <c r="A27" s="800"/>
    </row>
    <row r="28" spans="1:4">
      <c r="A28" s="805" t="s">
        <v>921</v>
      </c>
    </row>
    <row r="29" spans="1:4">
      <c r="A29" s="796" t="s">
        <v>983</v>
      </c>
    </row>
    <row r="30" spans="1:4">
      <c r="A30" s="796" t="s">
        <v>981</v>
      </c>
      <c r="C30" s="796"/>
    </row>
    <row r="31" spans="1:4">
      <c r="A31" s="796" t="s">
        <v>982</v>
      </c>
    </row>
    <row r="32" spans="1:4">
      <c r="A32" s="796"/>
    </row>
    <row r="33" spans="1:1">
      <c r="A33" s="802" t="s">
        <v>922</v>
      </c>
    </row>
    <row r="34" spans="1:1">
      <c r="A34" s="801" t="s">
        <v>979</v>
      </c>
    </row>
    <row r="35" spans="1:1">
      <c r="A35" s="801" t="s">
        <v>985</v>
      </c>
    </row>
    <row r="36" spans="1:1">
      <c r="A36" s="796" t="s">
        <v>982</v>
      </c>
    </row>
    <row r="37" spans="1:1">
      <c r="A37" s="797"/>
    </row>
  </sheetData>
  <printOptions horizontalCentered="1"/>
  <pageMargins left="0.5" right="0.5" top="1.19" bottom="0.5" header="0.5" footer="0.25"/>
  <pageSetup orientation="portrait" r:id="rId1"/>
  <headerFooter alignWithMargins="0">
    <oddHeader>&amp;L&amp;12Annual Report of  &amp;UYour Telephone Company Name&amp;R&amp;12Year Ending &amp;UDecember 31, 2024</oddHeader>
    <oddFooter>&amp;C&amp;12&amp;A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70"/>
  <sheetViews>
    <sheetView showGridLines="0" topLeftCell="B1" zoomScaleNormal="100" workbookViewId="0">
      <selection activeCell="C7" sqref="C7:D7"/>
    </sheetView>
  </sheetViews>
  <sheetFormatPr defaultColWidth="9.109375" defaultRowHeight="13.2"/>
  <cols>
    <col min="1" max="1" width="11.6640625" style="329" customWidth="1"/>
    <col min="2" max="2" width="4.44140625" style="1" customWidth="1"/>
    <col min="3" max="3" width="30" style="3" customWidth="1"/>
    <col min="4" max="4" width="23.44140625" style="3" customWidth="1"/>
    <col min="5" max="5" width="8.6640625" style="3" customWidth="1"/>
    <col min="6" max="6" width="20.6640625" style="3" customWidth="1"/>
    <col min="7" max="7" width="24.44140625" style="3" customWidth="1"/>
    <col min="8" max="8" width="11.6640625" style="329" customWidth="1"/>
    <col min="9" max="16384" width="9.109375" style="3"/>
  </cols>
  <sheetData>
    <row r="1" spans="2:7" ht="0.9" customHeight="1"/>
    <row r="2" spans="2:7" ht="13.5" customHeight="1">
      <c r="B2" s="1158" t="s">
        <v>116</v>
      </c>
      <c r="C2" s="1159"/>
      <c r="D2" s="1159"/>
      <c r="E2" s="1159"/>
      <c r="F2" s="1159"/>
      <c r="G2" s="1160"/>
    </row>
    <row r="3" spans="2:7" ht="13.5" customHeight="1">
      <c r="B3" s="38"/>
      <c r="G3" s="8"/>
    </row>
    <row r="4" spans="2:7" ht="13.5" customHeight="1">
      <c r="B4" s="334">
        <v>1</v>
      </c>
      <c r="C4" s="313" t="s">
        <v>798</v>
      </c>
      <c r="D4" s="499"/>
      <c r="E4" s="57"/>
      <c r="F4" s="57"/>
      <c r="G4" s="8"/>
    </row>
    <row r="5" spans="2:7" ht="27.75" customHeight="1">
      <c r="B5" s="38"/>
      <c r="C5" s="1133" t="s">
        <v>233</v>
      </c>
      <c r="D5" s="1134"/>
      <c r="E5" s="1134"/>
      <c r="F5" s="1134"/>
      <c r="G5" s="1135"/>
    </row>
    <row r="6" spans="2:7" ht="13.5" customHeight="1">
      <c r="B6" s="204"/>
      <c r="C6" s="57"/>
      <c r="D6" s="57"/>
      <c r="E6" s="57"/>
      <c r="F6" s="57"/>
      <c r="G6" s="8"/>
    </row>
    <row r="7" spans="2:7" ht="17.25" customHeight="1" thickBot="1">
      <c r="B7" s="204"/>
      <c r="C7" s="1163"/>
      <c r="D7" s="1164"/>
      <c r="E7" s="62"/>
      <c r="F7" s="1161"/>
      <c r="G7" s="1162"/>
    </row>
    <row r="8" spans="2:7" ht="13.5" customHeight="1">
      <c r="B8" s="204"/>
      <c r="C8" s="1145" t="s">
        <v>230</v>
      </c>
      <c r="D8" s="1145"/>
      <c r="E8" s="62"/>
      <c r="F8" s="1145" t="s">
        <v>231</v>
      </c>
      <c r="G8" s="1146"/>
    </row>
    <row r="9" spans="2:7" ht="13.5" customHeight="1">
      <c r="B9" s="204"/>
      <c r="C9" s="15"/>
      <c r="D9" s="57"/>
      <c r="E9" s="57"/>
      <c r="F9" s="57"/>
      <c r="G9" s="8"/>
    </row>
    <row r="10" spans="2:7" ht="15" customHeight="1" thickBot="1">
      <c r="B10" s="38"/>
      <c r="C10" s="1036"/>
      <c r="D10" s="57"/>
      <c r="E10" s="57"/>
      <c r="F10" s="1037"/>
      <c r="G10" s="8"/>
    </row>
    <row r="11" spans="2:7" ht="14.25" customHeight="1">
      <c r="B11" s="334" t="s">
        <v>857</v>
      </c>
      <c r="C11" s="727" t="s">
        <v>232</v>
      </c>
      <c r="D11" s="62"/>
      <c r="E11" s="113" t="s">
        <v>118</v>
      </c>
      <c r="F11" s="727" t="s">
        <v>119</v>
      </c>
      <c r="G11" s="717"/>
    </row>
    <row r="12" spans="2:7" ht="13.5" customHeight="1">
      <c r="B12" s="38"/>
      <c r="C12" s="62"/>
      <c r="D12" s="62"/>
      <c r="E12" s="113"/>
      <c r="F12" s="62"/>
      <c r="G12" s="8"/>
    </row>
    <row r="13" spans="2:7" ht="13.5" customHeight="1">
      <c r="B13" s="334">
        <v>3</v>
      </c>
      <c r="C13" s="331" t="s">
        <v>790</v>
      </c>
      <c r="D13" s="57"/>
      <c r="E13" s="57"/>
      <c r="F13" s="57"/>
      <c r="G13" s="8"/>
    </row>
    <row r="14" spans="2:7" ht="30" customHeight="1">
      <c r="B14" s="259" t="s">
        <v>117</v>
      </c>
      <c r="C14" s="1133" t="s">
        <v>859</v>
      </c>
      <c r="D14" s="1134"/>
      <c r="E14" s="1134"/>
      <c r="F14" s="1134"/>
      <c r="G14" s="1135"/>
    </row>
    <row r="15" spans="2:7" ht="13.5" customHeight="1">
      <c r="B15" s="204"/>
      <c r="C15" s="62"/>
      <c r="D15" s="57"/>
      <c r="E15" s="57"/>
      <c r="F15" s="57"/>
      <c r="G15" s="8"/>
    </row>
    <row r="16" spans="2:7" ht="13.5" customHeight="1">
      <c r="B16" s="204"/>
      <c r="C16" s="1141"/>
      <c r="D16" s="1142"/>
      <c r="E16" s="62"/>
      <c r="F16" s="1143"/>
      <c r="G16" s="1144"/>
    </row>
    <row r="17" spans="2:7" ht="13.5" customHeight="1">
      <c r="B17" s="204"/>
      <c r="C17" s="1145" t="s">
        <v>234</v>
      </c>
      <c r="D17" s="1145"/>
      <c r="E17" s="62"/>
      <c r="F17" s="1145" t="s">
        <v>235</v>
      </c>
      <c r="G17" s="1146"/>
    </row>
    <row r="18" spans="2:7" ht="13.5" customHeight="1">
      <c r="B18" s="204"/>
      <c r="C18" s="15"/>
      <c r="D18" s="57"/>
      <c r="E18" s="57"/>
      <c r="F18" s="57"/>
      <c r="G18" s="8"/>
    </row>
    <row r="19" spans="2:7" ht="13.5" customHeight="1">
      <c r="B19" s="502" t="s">
        <v>118</v>
      </c>
      <c r="C19" s="62" t="s">
        <v>236</v>
      </c>
      <c r="D19" s="57"/>
      <c r="E19" s="57"/>
      <c r="F19" s="57"/>
      <c r="G19" s="8"/>
    </row>
    <row r="20" spans="2:7" ht="13.5" customHeight="1">
      <c r="B20" s="38"/>
      <c r="C20" s="62"/>
      <c r="D20" s="57"/>
      <c r="E20" s="57"/>
      <c r="F20" s="57"/>
      <c r="G20" s="8"/>
    </row>
    <row r="21" spans="2:7" ht="13.5" customHeight="1">
      <c r="B21" s="204"/>
      <c r="C21" s="1157"/>
      <c r="D21" s="1153"/>
      <c r="E21" s="1"/>
      <c r="F21" s="1137"/>
      <c r="G21" s="1153"/>
    </row>
    <row r="22" spans="2:7" ht="13.5" customHeight="1">
      <c r="B22" s="38"/>
      <c r="C22" s="1154"/>
      <c r="D22" s="1155"/>
      <c r="E22" s="57"/>
      <c r="F22" s="1154"/>
      <c r="G22" s="1155"/>
    </row>
    <row r="23" spans="2:7" ht="13.5" customHeight="1">
      <c r="B23" s="38"/>
      <c r="C23" s="1138"/>
      <c r="D23" s="1156"/>
      <c r="E23" s="57"/>
      <c r="F23" s="1138"/>
      <c r="G23" s="1156"/>
    </row>
    <row r="24" spans="2:7" ht="13.5" customHeight="1">
      <c r="B24" s="38"/>
      <c r="C24" s="1139" t="s">
        <v>238</v>
      </c>
      <c r="D24" s="1139"/>
      <c r="E24" s="57"/>
      <c r="F24" s="1139" t="s">
        <v>237</v>
      </c>
      <c r="G24" s="1140"/>
    </row>
    <row r="25" spans="2:7" ht="13.5" customHeight="1">
      <c r="B25" s="204"/>
      <c r="C25" s="1"/>
      <c r="D25" s="178"/>
      <c r="E25" s="1"/>
      <c r="F25" s="62"/>
      <c r="G25" s="407"/>
    </row>
    <row r="26" spans="2:7" ht="13.5" customHeight="1">
      <c r="B26" s="334">
        <v>4</v>
      </c>
      <c r="C26" s="333" t="s">
        <v>791</v>
      </c>
      <c r="D26" s="40"/>
      <c r="E26" s="40"/>
      <c r="G26" s="8"/>
    </row>
    <row r="27" spans="2:7" ht="13.5" customHeight="1">
      <c r="B27" s="334"/>
      <c r="C27" s="333"/>
      <c r="D27" s="40"/>
      <c r="E27" s="40"/>
      <c r="G27" s="8"/>
    </row>
    <row r="28" spans="2:7" ht="13.5" customHeight="1">
      <c r="B28" s="38"/>
      <c r="C28" s="1147"/>
      <c r="D28" s="1148"/>
      <c r="E28" s="40"/>
      <c r="F28" s="40"/>
      <c r="G28" s="42"/>
    </row>
    <row r="29" spans="2:7" ht="13.5" customHeight="1">
      <c r="B29" s="38"/>
      <c r="C29" s="1149"/>
      <c r="D29" s="1150"/>
      <c r="E29" s="40"/>
      <c r="F29" s="40"/>
      <c r="G29" s="42"/>
    </row>
    <row r="30" spans="2:7" ht="13.5" customHeight="1">
      <c r="B30" s="38"/>
      <c r="C30" s="1151"/>
      <c r="D30" s="1152"/>
      <c r="E30" s="40"/>
      <c r="F30" s="40"/>
      <c r="G30" s="42"/>
    </row>
    <row r="31" spans="2:7" ht="13.5" customHeight="1">
      <c r="B31" s="38"/>
      <c r="C31" s="736" t="s">
        <v>239</v>
      </c>
      <c r="D31" s="715"/>
      <c r="E31" s="40"/>
      <c r="F31" s="40"/>
      <c r="G31" s="42"/>
    </row>
    <row r="32" spans="2:7" ht="13.5" customHeight="1">
      <c r="B32" s="38"/>
      <c r="D32" s="40"/>
      <c r="E32" s="40"/>
      <c r="F32" s="40"/>
      <c r="G32" s="42"/>
    </row>
    <row r="33" spans="2:7" ht="13.5" customHeight="1">
      <c r="B33" s="334">
        <v>5</v>
      </c>
      <c r="C33" s="331" t="s">
        <v>792</v>
      </c>
      <c r="D33" s="62"/>
      <c r="E33" s="62"/>
      <c r="F33" s="102"/>
      <c r="G33" s="500"/>
    </row>
    <row r="34" spans="2:7" ht="58.5" customHeight="1">
      <c r="B34" s="38"/>
      <c r="C34" s="1133" t="s">
        <v>883</v>
      </c>
      <c r="D34" s="1134"/>
      <c r="E34" s="1134"/>
      <c r="F34" s="1134"/>
      <c r="G34" s="1135"/>
    </row>
    <row r="35" spans="2:7" ht="13.5" customHeight="1" thickBot="1">
      <c r="B35" s="38"/>
      <c r="C35" s="1165"/>
      <c r="D35" s="1165"/>
      <c r="F35" s="1165"/>
      <c r="G35" s="1166"/>
    </row>
    <row r="36" spans="2:7" ht="13.5" customHeight="1">
      <c r="B36" s="502" t="s">
        <v>117</v>
      </c>
      <c r="C36" s="737" t="s">
        <v>240</v>
      </c>
      <c r="D36" s="715"/>
      <c r="E36" s="113" t="s">
        <v>118</v>
      </c>
      <c r="F36" s="737" t="s">
        <v>241</v>
      </c>
      <c r="G36" s="724"/>
    </row>
    <row r="37" spans="2:7" ht="13.5" customHeight="1">
      <c r="B37" s="204"/>
      <c r="E37" s="113"/>
      <c r="G37" s="500"/>
    </row>
    <row r="38" spans="2:7" ht="13.5" customHeight="1" thickBot="1">
      <c r="B38" s="38"/>
      <c r="C38" s="1165"/>
      <c r="D38" s="1165"/>
      <c r="F38" s="1165"/>
      <c r="G38" s="1166"/>
    </row>
    <row r="39" spans="2:7" ht="13.5" customHeight="1">
      <c r="B39" s="502" t="s">
        <v>244</v>
      </c>
      <c r="C39" s="737" t="s">
        <v>242</v>
      </c>
      <c r="D39" s="715"/>
      <c r="E39" s="113" t="s">
        <v>245</v>
      </c>
      <c r="F39" s="737" t="s">
        <v>243</v>
      </c>
      <c r="G39" s="724"/>
    </row>
    <row r="40" spans="2:7" ht="13.5" customHeight="1">
      <c r="B40" s="38"/>
      <c r="C40" s="237"/>
      <c r="E40" s="113"/>
      <c r="G40" s="501"/>
    </row>
    <row r="41" spans="2:7" ht="12.9" customHeight="1" thickBot="1">
      <c r="B41" s="38"/>
      <c r="C41" s="1165"/>
      <c r="D41" s="1165"/>
      <c r="E41" s="1165"/>
      <c r="F41" s="1165"/>
      <c r="G41" s="1166"/>
    </row>
    <row r="42" spans="2:7" ht="12.9" customHeight="1">
      <c r="B42" s="502" t="s">
        <v>245</v>
      </c>
      <c r="C42" s="737" t="s">
        <v>246</v>
      </c>
      <c r="D42" s="238"/>
      <c r="E42" s="238"/>
      <c r="F42" s="238"/>
      <c r="G42" s="239"/>
    </row>
    <row r="43" spans="2:7" ht="12.9" customHeight="1">
      <c r="B43" s="38"/>
      <c r="G43" s="500"/>
    </row>
    <row r="44" spans="2:7" ht="13.5" customHeight="1">
      <c r="B44" s="334">
        <v>6</v>
      </c>
      <c r="C44" s="331" t="s">
        <v>797</v>
      </c>
      <c r="G44" s="501"/>
    </row>
    <row r="45" spans="2:7" ht="45.15" customHeight="1">
      <c r="B45" s="38"/>
      <c r="C45" s="1133" t="s">
        <v>860</v>
      </c>
      <c r="D45" s="1134"/>
      <c r="E45" s="1134"/>
      <c r="F45" s="1134"/>
      <c r="G45" s="1135"/>
    </row>
    <row r="46" spans="2:7" ht="13.5" customHeight="1" thickBot="1">
      <c r="B46" s="204"/>
      <c r="C46" s="1165"/>
      <c r="D46" s="1165"/>
      <c r="F46" s="1165"/>
      <c r="G46" s="1166"/>
    </row>
    <row r="47" spans="2:7" ht="13.5" customHeight="1">
      <c r="B47" s="204"/>
      <c r="C47" s="738" t="s">
        <v>247</v>
      </c>
      <c r="D47" s="238"/>
      <c r="F47" s="737" t="s">
        <v>248</v>
      </c>
      <c r="G47" s="239"/>
    </row>
    <row r="48" spans="2:7" ht="13.5" customHeight="1">
      <c r="B48" s="204"/>
      <c r="C48" s="62"/>
      <c r="G48" s="501"/>
    </row>
    <row r="49" spans="2:7" ht="13.5" customHeight="1">
      <c r="B49" s="334">
        <v>7</v>
      </c>
      <c r="C49" s="331" t="s">
        <v>796</v>
      </c>
      <c r="G49" s="500"/>
    </row>
    <row r="50" spans="2:7" ht="66" customHeight="1">
      <c r="B50" s="38"/>
      <c r="C50" s="1133" t="s">
        <v>131</v>
      </c>
      <c r="D50" s="1134"/>
      <c r="E50" s="1134"/>
      <c r="F50" s="1134"/>
      <c r="G50" s="1135"/>
    </row>
    <row r="51" spans="2:7" ht="13.5" customHeight="1">
      <c r="B51" s="204"/>
      <c r="C51" s="1136" t="s">
        <v>923</v>
      </c>
      <c r="D51" s="1137"/>
      <c r="E51" s="1137"/>
      <c r="F51" s="1131"/>
      <c r="G51" s="1131"/>
    </row>
    <row r="52" spans="2:7" ht="13.5" customHeight="1">
      <c r="B52" s="204"/>
      <c r="C52" s="1132"/>
      <c r="D52" s="1138"/>
      <c r="E52" s="1138"/>
      <c r="F52" s="1132"/>
      <c r="G52" s="1132"/>
    </row>
    <row r="53" spans="2:7" ht="13.5" customHeight="1">
      <c r="B53" s="204"/>
      <c r="C53" s="728" t="s">
        <v>249</v>
      </c>
      <c r="D53" s="728" t="s">
        <v>251</v>
      </c>
      <c r="E53" s="729" t="s">
        <v>376</v>
      </c>
      <c r="F53" s="728" t="s">
        <v>250</v>
      </c>
      <c r="G53" s="730" t="s">
        <v>253</v>
      </c>
    </row>
    <row r="54" spans="2:7" ht="13.5" customHeight="1">
      <c r="B54" s="38"/>
      <c r="E54" s="335"/>
      <c r="G54" s="501"/>
    </row>
    <row r="55" spans="2:7" ht="13.5" customHeight="1">
      <c r="B55" s="334">
        <v>8</v>
      </c>
      <c r="C55" s="331" t="s">
        <v>795</v>
      </c>
      <c r="D55" s="15"/>
      <c r="E55" s="15"/>
      <c r="F55" s="15"/>
      <c r="G55" s="501"/>
    </row>
    <row r="56" spans="2:7" ht="13.5" customHeight="1">
      <c r="B56" s="38"/>
      <c r="C56" s="62" t="s">
        <v>254</v>
      </c>
      <c r="D56" s="15"/>
      <c r="E56" s="15"/>
      <c r="F56" s="15"/>
      <c r="G56" s="501"/>
    </row>
    <row r="57" spans="2:7" ht="13.5" customHeight="1">
      <c r="B57" s="204"/>
      <c r="C57" s="1122" t="s">
        <v>924</v>
      </c>
      <c r="D57" s="1123"/>
      <c r="E57" s="1123"/>
      <c r="F57" s="1123"/>
      <c r="G57" s="1124"/>
    </row>
    <row r="58" spans="2:7" ht="13.5" customHeight="1">
      <c r="B58" s="38"/>
      <c r="C58" s="1125"/>
      <c r="D58" s="1126"/>
      <c r="E58" s="1126"/>
      <c r="F58" s="1126"/>
      <c r="G58" s="1127"/>
    </row>
    <row r="59" spans="2:7" ht="13.5" customHeight="1">
      <c r="B59" s="38"/>
      <c r="C59" s="1128"/>
      <c r="D59" s="1129"/>
      <c r="E59" s="1129"/>
      <c r="F59" s="1129"/>
      <c r="G59" s="1130"/>
    </row>
    <row r="60" spans="2:7" ht="13.5" customHeight="1">
      <c r="B60" s="334">
        <v>9</v>
      </c>
      <c r="C60" s="331" t="s">
        <v>794</v>
      </c>
      <c r="D60" s="15"/>
      <c r="E60" s="15"/>
      <c r="F60" s="15"/>
      <c r="G60" s="501"/>
    </row>
    <row r="61" spans="2:7" ht="27.75" customHeight="1">
      <c r="B61" s="38"/>
      <c r="C61" s="1133" t="s">
        <v>255</v>
      </c>
      <c r="D61" s="1134"/>
      <c r="E61" s="1134"/>
      <c r="F61" s="1134"/>
      <c r="G61" s="1135"/>
    </row>
    <row r="62" spans="2:7" ht="13.5" customHeight="1">
      <c r="B62" s="204"/>
      <c r="C62" s="1122" t="s">
        <v>538</v>
      </c>
      <c r="D62" s="1123"/>
      <c r="E62" s="1123"/>
      <c r="F62" s="1123"/>
      <c r="G62" s="1124"/>
    </row>
    <row r="63" spans="2:7" ht="13.5" customHeight="1">
      <c r="B63" s="38"/>
      <c r="C63" s="1125"/>
      <c r="D63" s="1126"/>
      <c r="E63" s="1126"/>
      <c r="F63" s="1126"/>
      <c r="G63" s="1127"/>
    </row>
    <row r="64" spans="2:7" ht="13.5" customHeight="1">
      <c r="B64" s="38"/>
      <c r="C64" s="1128"/>
      <c r="D64" s="1129"/>
      <c r="E64" s="1129"/>
      <c r="F64" s="1129"/>
      <c r="G64" s="1130"/>
    </row>
    <row r="65" spans="2:7" ht="13.5" customHeight="1">
      <c r="B65" s="334">
        <v>10</v>
      </c>
      <c r="C65" s="331" t="s">
        <v>793</v>
      </c>
      <c r="D65" s="15"/>
      <c r="E65" s="15"/>
      <c r="F65" s="15"/>
      <c r="G65" s="501"/>
    </row>
    <row r="66" spans="2:7" ht="13.5" customHeight="1">
      <c r="B66" s="38"/>
      <c r="C66" s="62" t="s">
        <v>256</v>
      </c>
      <c r="D66" s="15"/>
      <c r="E66" s="15"/>
      <c r="F66" s="15"/>
      <c r="G66" s="501"/>
    </row>
    <row r="67" spans="2:7" ht="13.5" customHeight="1">
      <c r="B67" s="38"/>
      <c r="C67" s="62"/>
      <c r="D67" s="807"/>
      <c r="E67" s="15"/>
      <c r="F67" s="15"/>
      <c r="G67" s="501"/>
    </row>
    <row r="68" spans="2:7" ht="13.5" customHeight="1" thickBot="1">
      <c r="B68" s="38"/>
      <c r="C68" s="1039"/>
      <c r="D68" s="1039"/>
      <c r="E68" s="15"/>
      <c r="F68" s="1039"/>
      <c r="G68" s="1038"/>
    </row>
    <row r="69" spans="2:7" ht="13.5" customHeight="1">
      <c r="B69" s="38"/>
      <c r="C69" s="736" t="s">
        <v>257</v>
      </c>
      <c r="D69" s="736" t="s">
        <v>258</v>
      </c>
      <c r="E69" s="15"/>
      <c r="F69" s="736" t="s">
        <v>259</v>
      </c>
      <c r="G69" s="739" t="s">
        <v>260</v>
      </c>
    </row>
    <row r="70" spans="2:7" ht="13.5" customHeight="1">
      <c r="B70" s="33"/>
      <c r="C70" s="725"/>
      <c r="D70" s="725"/>
      <c r="E70" s="23"/>
      <c r="F70" s="725"/>
      <c r="G70" s="726"/>
    </row>
  </sheetData>
  <mergeCells count="34">
    <mergeCell ref="C46:D46"/>
    <mergeCell ref="F46:G46"/>
    <mergeCell ref="C35:D35"/>
    <mergeCell ref="C38:D38"/>
    <mergeCell ref="C41:G41"/>
    <mergeCell ref="F38:G38"/>
    <mergeCell ref="F35:G35"/>
    <mergeCell ref="B2:G2"/>
    <mergeCell ref="F7:G7"/>
    <mergeCell ref="C8:D8"/>
    <mergeCell ref="F8:G8"/>
    <mergeCell ref="C5:G5"/>
    <mergeCell ref="C7:D7"/>
    <mergeCell ref="C28:D30"/>
    <mergeCell ref="F21:G23"/>
    <mergeCell ref="C34:G34"/>
    <mergeCell ref="C45:G45"/>
    <mergeCell ref="C21:D23"/>
    <mergeCell ref="C14:G14"/>
    <mergeCell ref="C24:D24"/>
    <mergeCell ref="F24:G24"/>
    <mergeCell ref="C16:D16"/>
    <mergeCell ref="F16:G16"/>
    <mergeCell ref="C17:D17"/>
    <mergeCell ref="F17:G17"/>
    <mergeCell ref="C62:G64"/>
    <mergeCell ref="F51:F52"/>
    <mergeCell ref="G51:G52"/>
    <mergeCell ref="C50:G50"/>
    <mergeCell ref="C61:G61"/>
    <mergeCell ref="C57:G59"/>
    <mergeCell ref="C51:C52"/>
    <mergeCell ref="D51:D52"/>
    <mergeCell ref="E51:E52"/>
  </mergeCells>
  <phoneticPr fontId="0" type="noConversion"/>
  <printOptions horizontalCentered="1"/>
  <pageMargins left="0.5" right="0.5" top="1.19" bottom="0.5" header="0.5" footer="0.25"/>
  <pageSetup scale="64" orientation="portrait" r:id="rId1"/>
  <headerFooter alignWithMargins="0">
    <oddHeader xml:space="preserve">&amp;L&amp;12Annual Report of  &amp;UYour Telephone Company Name&amp;U
&amp;R&amp;12Year Ending &amp;UDecember 31, 2024
</oddHeader>
    <oddFooter>&amp;C&amp;12&amp;A</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K49"/>
  <sheetViews>
    <sheetView showGridLines="0" zoomScaleNormal="100" workbookViewId="0">
      <selection activeCell="B2" sqref="B2:J2"/>
    </sheetView>
  </sheetViews>
  <sheetFormatPr defaultColWidth="9.109375" defaultRowHeight="13.2"/>
  <cols>
    <col min="1" max="1" width="11.6640625" style="329" customWidth="1"/>
    <col min="2" max="2" width="10" style="3" customWidth="1"/>
    <col min="3" max="3" width="13.44140625" style="3" customWidth="1"/>
    <col min="4" max="4" width="11.44140625" style="3" customWidth="1"/>
    <col min="5" max="5" width="13.44140625" style="3" customWidth="1"/>
    <col min="6" max="6" width="14.88671875" style="3" customWidth="1"/>
    <col min="7" max="7" width="10.109375" style="3" customWidth="1"/>
    <col min="8" max="8" width="11.44140625" style="3" customWidth="1"/>
    <col min="9" max="9" width="13.33203125" style="3" customWidth="1"/>
    <col min="10" max="10" width="11.44140625" style="3" customWidth="1"/>
    <col min="11" max="11" width="11.6640625" style="329" customWidth="1"/>
    <col min="12" max="16384" width="9.109375" style="3"/>
  </cols>
  <sheetData>
    <row r="1" spans="2:10" ht="14.1" customHeight="1">
      <c r="B1" s="23"/>
      <c r="C1" s="23"/>
      <c r="D1" s="23"/>
      <c r="E1" s="23"/>
      <c r="F1" s="314"/>
      <c r="G1" s="23"/>
      <c r="H1" s="23"/>
      <c r="I1" s="23"/>
      <c r="J1" s="23"/>
    </row>
    <row r="2" spans="2:10" ht="18" customHeight="1">
      <c r="B2" s="1265" t="s">
        <v>96</v>
      </c>
      <c r="C2" s="1472"/>
      <c r="D2" s="1472"/>
      <c r="E2" s="1472"/>
      <c r="F2" s="1472"/>
      <c r="G2" s="1472"/>
      <c r="H2" s="1472"/>
      <c r="I2" s="1472"/>
      <c r="J2" s="1473"/>
    </row>
    <row r="3" spans="2:10" ht="14.1" customHeight="1">
      <c r="B3" s="39"/>
      <c r="J3" s="8"/>
    </row>
    <row r="4" spans="2:10" ht="52.65" customHeight="1">
      <c r="B4" s="1474" t="s">
        <v>886</v>
      </c>
      <c r="C4" s="1475"/>
      <c r="D4" s="1475"/>
      <c r="E4" s="1475"/>
      <c r="F4" s="1475"/>
      <c r="G4" s="1475"/>
      <c r="H4" s="1475"/>
      <c r="I4" s="1475"/>
      <c r="J4" s="1476"/>
    </row>
    <row r="5" spans="2:10" ht="14.1" customHeight="1">
      <c r="B5" s="1482"/>
      <c r="C5" s="1483"/>
      <c r="D5" s="1483"/>
      <c r="E5" s="1483"/>
      <c r="F5" s="1483"/>
      <c r="G5" s="1483"/>
      <c r="H5" s="1483"/>
      <c r="I5" s="1483"/>
      <c r="J5" s="1484"/>
    </row>
    <row r="6" spans="2:10" ht="14.1" customHeight="1">
      <c r="B6" s="39"/>
      <c r="C6" s="337"/>
      <c r="D6" s="337"/>
      <c r="E6" s="337"/>
      <c r="F6" s="337"/>
      <c r="G6" s="337"/>
      <c r="H6" s="337"/>
      <c r="I6" s="337"/>
      <c r="J6" s="745"/>
    </row>
    <row r="7" spans="2:10" ht="20.25" customHeight="1">
      <c r="B7" s="1477" t="s">
        <v>98</v>
      </c>
      <c r="C7" s="1478"/>
      <c r="D7" s="1478"/>
      <c r="E7" s="1478"/>
      <c r="F7" s="1478"/>
      <c r="G7" s="1478"/>
      <c r="H7" s="1478"/>
      <c r="I7" s="1478"/>
      <c r="J7" s="1479"/>
    </row>
    <row r="8" spans="2:10" ht="14.1" customHeight="1">
      <c r="B8" s="39"/>
      <c r="J8" s="8"/>
    </row>
    <row r="9" spans="2:10" ht="14.1" customHeight="1" thickBot="1">
      <c r="B9" s="1485"/>
      <c r="C9" s="1486"/>
      <c r="D9" s="1486"/>
      <c r="E9" t="s">
        <v>711</v>
      </c>
      <c r="G9"/>
      <c r="H9"/>
      <c r="I9"/>
      <c r="J9" s="137"/>
    </row>
    <row r="10" spans="2:10" ht="14.1" customHeight="1">
      <c r="B10" s="1487" t="s">
        <v>1008</v>
      </c>
      <c r="C10" s="1488"/>
      <c r="D10" s="1488"/>
      <c r="E10" s="3" t="s">
        <v>853</v>
      </c>
      <c r="I10" s="113"/>
      <c r="J10" s="466"/>
    </row>
    <row r="11" spans="2:10" ht="14.1" customHeight="1" thickBot="1">
      <c r="B11" s="1485"/>
      <c r="C11" s="1486"/>
      <c r="D11" s="1486"/>
      <c r="E11" t="s">
        <v>711</v>
      </c>
      <c r="G11"/>
      <c r="H11"/>
      <c r="I11"/>
      <c r="J11" s="137"/>
    </row>
    <row r="12" spans="2:10" ht="14.1" customHeight="1">
      <c r="B12" s="1487" t="s">
        <v>1009</v>
      </c>
      <c r="C12" s="1488"/>
      <c r="D12" s="1488"/>
      <c r="J12" s="8"/>
    </row>
    <row r="13" spans="2:10" ht="14.1" customHeight="1">
      <c r="B13" s="39"/>
      <c r="J13" s="8"/>
    </row>
    <row r="14" spans="2:10" ht="14.1" customHeight="1" thickBot="1">
      <c r="B14" s="1480"/>
      <c r="C14" s="1481"/>
      <c r="D14" s="1481"/>
      <c r="E14" s="1481"/>
      <c r="F14" s="1481"/>
      <c r="G14" s="1481"/>
      <c r="H14" s="1481"/>
      <c r="I14" s="313" t="s">
        <v>97</v>
      </c>
      <c r="J14" s="8"/>
    </row>
    <row r="15" spans="2:10" ht="14.1" customHeight="1">
      <c r="B15" s="740" t="s">
        <v>856</v>
      </c>
      <c r="J15" s="8"/>
    </row>
    <row r="16" spans="2:10" ht="14.1" customHeight="1">
      <c r="B16" s="39"/>
      <c r="J16" s="8"/>
    </row>
    <row r="17" spans="2:10" ht="14.1" customHeight="1" thickBot="1">
      <c r="B17" s="34" t="s">
        <v>712</v>
      </c>
      <c r="C17" s="1465"/>
      <c r="D17" s="1165"/>
      <c r="E17" s="1165"/>
      <c r="F17" s="1165"/>
      <c r="G17" s="1165"/>
      <c r="H17" s="1165"/>
      <c r="I17" s="1165"/>
      <c r="J17" s="8"/>
    </row>
    <row r="18" spans="2:10" ht="14.1" customHeight="1">
      <c r="B18" s="39"/>
      <c r="C18" s="1466" t="s">
        <v>1010</v>
      </c>
      <c r="D18" s="1466"/>
      <c r="E18" s="1466"/>
      <c r="F18" s="1466"/>
      <c r="G18" s="1466"/>
      <c r="H18" s="1466"/>
      <c r="I18" s="1466"/>
      <c r="J18" s="8"/>
    </row>
    <row r="19" spans="2:10" ht="14.1" customHeight="1">
      <c r="B19" s="39"/>
      <c r="J19" s="8"/>
    </row>
    <row r="20" spans="2:10" ht="40.5" customHeight="1">
      <c r="B20" s="1467" t="s">
        <v>306</v>
      </c>
      <c r="C20" s="1468"/>
      <c r="D20" s="1468"/>
      <c r="E20" s="1468"/>
      <c r="F20" s="1468"/>
      <c r="G20" s="1468"/>
      <c r="H20" s="1468"/>
      <c r="I20" s="1468"/>
      <c r="J20" s="1469"/>
    </row>
    <row r="21" spans="2:10" ht="14.1" customHeight="1">
      <c r="B21" s="39"/>
      <c r="J21" s="8"/>
    </row>
    <row r="22" spans="2:10" ht="14.1" customHeight="1" thickBot="1">
      <c r="B22" s="1470">
        <v>45292</v>
      </c>
      <c r="C22" s="1471"/>
      <c r="D22" s="1471"/>
      <c r="E22" s="1471"/>
      <c r="F22" s="1" t="s">
        <v>99</v>
      </c>
      <c r="G22" s="1493" t="s">
        <v>1082</v>
      </c>
      <c r="H22" s="1494"/>
      <c r="I22" s="1494"/>
      <c r="J22" s="8"/>
    </row>
    <row r="23" spans="2:10" ht="14.1" customHeight="1">
      <c r="B23" s="1491" t="s">
        <v>1013</v>
      </c>
      <c r="C23" s="1492"/>
      <c r="D23" s="1492"/>
      <c r="E23" s="1492"/>
      <c r="G23" s="1492" t="s">
        <v>1013</v>
      </c>
      <c r="H23" s="1492"/>
      <c r="I23" s="1492"/>
      <c r="J23" s="1495"/>
    </row>
    <row r="24" spans="2:10" ht="14.1" customHeight="1">
      <c r="B24" s="39"/>
      <c r="J24" s="8"/>
    </row>
    <row r="25" spans="2:10" ht="14.1" customHeight="1">
      <c r="B25" s="39"/>
      <c r="J25" s="8"/>
    </row>
    <row r="26" spans="2:10" ht="14.1" customHeight="1">
      <c r="B26" s="39"/>
      <c r="J26" s="8"/>
    </row>
    <row r="27" spans="2:10" ht="14.1" customHeight="1" thickBot="1">
      <c r="B27" s="39"/>
      <c r="G27" s="1498"/>
      <c r="H27" s="1498"/>
      <c r="I27" s="1498"/>
      <c r="J27" s="1499"/>
    </row>
    <row r="28" spans="2:10" ht="14.1" customHeight="1">
      <c r="B28" s="39"/>
      <c r="G28" s="1500" t="s">
        <v>101</v>
      </c>
      <c r="H28" s="1501"/>
      <c r="I28" s="1501"/>
      <c r="J28" s="1502"/>
    </row>
    <row r="29" spans="2:10" ht="14.1" customHeight="1">
      <c r="B29" s="39"/>
      <c r="J29" s="8"/>
    </row>
    <row r="30" spans="2:10" ht="14.1" customHeight="1" thickBot="1">
      <c r="B30" s="39"/>
      <c r="D30" s="331" t="s">
        <v>854</v>
      </c>
      <c r="G30" s="1503"/>
      <c r="H30" s="1504"/>
      <c r="I30" s="1504"/>
      <c r="J30" s="1505"/>
    </row>
    <row r="31" spans="2:10" ht="14.1" customHeight="1">
      <c r="B31" s="39"/>
      <c r="G31" s="1492" t="s">
        <v>307</v>
      </c>
      <c r="H31" s="1492"/>
      <c r="I31" s="1492"/>
      <c r="J31" s="1495"/>
    </row>
    <row r="32" spans="2:10" ht="14.1" customHeight="1">
      <c r="B32" s="39"/>
      <c r="J32" s="8"/>
    </row>
    <row r="33" spans="2:10" ht="14.1" customHeight="1" thickBot="1">
      <c r="B33" s="347" t="s">
        <v>713</v>
      </c>
      <c r="F33" s="1040"/>
      <c r="G33" s="313" t="s">
        <v>855</v>
      </c>
      <c r="H33" s="1496"/>
      <c r="I33" s="1497"/>
      <c r="J33" s="8"/>
    </row>
    <row r="34" spans="2:10" ht="14.1" customHeight="1">
      <c r="B34" s="39"/>
      <c r="F34" s="609" t="s">
        <v>1011</v>
      </c>
      <c r="H34" s="1489" t="s">
        <v>1012</v>
      </c>
      <c r="I34" s="1490"/>
      <c r="J34" s="8"/>
    </row>
    <row r="35" spans="2:10" ht="14.1" customHeight="1">
      <c r="B35" s="39"/>
      <c r="J35" s="8"/>
    </row>
    <row r="36" spans="2:10" ht="14.1" customHeight="1" thickBot="1">
      <c r="B36" s="39"/>
      <c r="F36" s="944"/>
      <c r="G36" s="944"/>
      <c r="J36" s="8"/>
    </row>
    <row r="37" spans="2:10" ht="14.1" customHeight="1">
      <c r="B37" s="39"/>
      <c r="F37" s="608" t="s">
        <v>100</v>
      </c>
      <c r="J37" s="8"/>
    </row>
    <row r="38" spans="2:10" ht="14.1" customHeight="1">
      <c r="B38" s="39"/>
      <c r="J38" s="8"/>
    </row>
    <row r="39" spans="2:10" ht="14.1" customHeight="1">
      <c r="B39" s="39"/>
      <c r="J39" s="8"/>
    </row>
    <row r="40" spans="2:10" ht="14.1" customHeight="1">
      <c r="B40" s="39"/>
      <c r="J40" s="8"/>
    </row>
    <row r="41" spans="2:10" ht="14.1" customHeight="1">
      <c r="B41" s="39"/>
      <c r="J41" s="8"/>
    </row>
    <row r="42" spans="2:10" ht="14.1" customHeight="1">
      <c r="B42" s="39"/>
      <c r="F42" s="723" t="s">
        <v>714</v>
      </c>
      <c r="G42" s="179"/>
      <c r="H42" s="179"/>
      <c r="I42" s="40"/>
      <c r="J42" s="42"/>
    </row>
    <row r="43" spans="2:10" ht="14.1" customHeight="1">
      <c r="B43" s="39"/>
      <c r="J43" s="8"/>
    </row>
    <row r="44" spans="2:10" ht="14.1" customHeight="1">
      <c r="B44" s="39"/>
      <c r="J44" s="8"/>
    </row>
    <row r="45" spans="2:10" ht="14.1" customHeight="1">
      <c r="B45" s="39"/>
      <c r="J45" s="8"/>
    </row>
    <row r="46" spans="2:10">
      <c r="B46" s="39"/>
      <c r="J46" s="8"/>
    </row>
    <row r="47" spans="2:10">
      <c r="B47" s="39"/>
      <c r="J47" s="8"/>
    </row>
    <row r="48" spans="2:10">
      <c r="B48" s="39"/>
      <c r="J48" s="8"/>
    </row>
    <row r="49" spans="2:10">
      <c r="B49" s="22"/>
      <c r="C49" s="23"/>
      <c r="D49" s="23"/>
      <c r="E49" s="23"/>
      <c r="F49" s="23"/>
      <c r="G49" s="23"/>
      <c r="H49" s="23"/>
      <c r="I49" s="23"/>
      <c r="J49" s="24"/>
    </row>
  </sheetData>
  <mergeCells count="22">
    <mergeCell ref="H34:I34"/>
    <mergeCell ref="B23:E23"/>
    <mergeCell ref="G22:I22"/>
    <mergeCell ref="G23:J23"/>
    <mergeCell ref="H33:I33"/>
    <mergeCell ref="G27:J27"/>
    <mergeCell ref="G28:J28"/>
    <mergeCell ref="G30:J30"/>
    <mergeCell ref="G31:J31"/>
    <mergeCell ref="C17:I17"/>
    <mergeCell ref="C18:I18"/>
    <mergeCell ref="B20:J20"/>
    <mergeCell ref="B22:E22"/>
    <mergeCell ref="B2:J2"/>
    <mergeCell ref="B4:J4"/>
    <mergeCell ref="B7:J7"/>
    <mergeCell ref="B14:H14"/>
    <mergeCell ref="B5:J5"/>
    <mergeCell ref="B9:D9"/>
    <mergeCell ref="B10:D10"/>
    <mergeCell ref="B11:D11"/>
    <mergeCell ref="B12:D12"/>
  </mergeCells>
  <phoneticPr fontId="0" type="noConversion"/>
  <printOptions horizontalCentered="1"/>
  <pageMargins left="0.5" right="0.5" top="1.19" bottom="0.5" header="0.5" footer="0.25"/>
  <pageSetup scale="89" orientation="portrait" r:id="rId1"/>
  <headerFooter alignWithMargins="0">
    <oddHeader>&amp;L&amp;12Annual Report of  &amp;UYour Telephone Company Name&amp;R&amp;12Year Ending &amp;UDecember 31, 2024</oddHeader>
    <oddFooter>&amp;C&amp;12&amp;A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51"/>
  <sheetViews>
    <sheetView showGridLines="0" zoomScaleNormal="100" workbookViewId="0">
      <selection activeCell="K45" sqref="K45"/>
    </sheetView>
  </sheetViews>
  <sheetFormatPr defaultColWidth="9.109375" defaultRowHeight="13.2"/>
  <cols>
    <col min="1" max="1" width="11.6640625" style="329" customWidth="1"/>
    <col min="2" max="2" width="6.6640625" style="3" customWidth="1"/>
    <col min="3" max="3" width="16.44140625" style="3" customWidth="1"/>
    <col min="4" max="4" width="29.6640625" style="3" customWidth="1"/>
    <col min="5" max="5" width="15.6640625" style="3" customWidth="1"/>
    <col min="6" max="6" width="21.33203125" style="3" customWidth="1"/>
    <col min="7" max="7" width="26.88671875" style="536" customWidth="1"/>
    <col min="8" max="8" width="11.6640625" style="329" customWidth="1"/>
    <col min="9" max="16384" width="9.109375" style="3"/>
  </cols>
  <sheetData>
    <row r="1" spans="2:7" ht="0.9" customHeight="1"/>
    <row r="2" spans="2:7" ht="18.75" customHeight="1">
      <c r="B2" s="1167" t="s">
        <v>107</v>
      </c>
      <c r="C2" s="1168"/>
      <c r="D2" s="1168"/>
      <c r="E2" s="1168"/>
      <c r="F2" s="1168"/>
      <c r="G2" s="1169"/>
    </row>
    <row r="3" spans="2:7" ht="13.5" customHeight="1">
      <c r="B3" s="39"/>
      <c r="D3" s="57"/>
      <c r="E3" s="57"/>
      <c r="F3" s="57"/>
      <c r="G3" s="160"/>
    </row>
    <row r="4" spans="2:7" ht="44.25" customHeight="1">
      <c r="B4" s="1179" t="s">
        <v>861</v>
      </c>
      <c r="C4" s="1134"/>
      <c r="D4" s="1134"/>
      <c r="E4" s="1134"/>
      <c r="F4" s="1134"/>
      <c r="G4" s="1135"/>
    </row>
    <row r="5" spans="2:7" ht="13.5" customHeight="1">
      <c r="B5" s="34"/>
      <c r="D5" s="57"/>
      <c r="E5" s="57"/>
      <c r="F5" s="57"/>
      <c r="G5" s="160"/>
    </row>
    <row r="6" spans="2:7" ht="13.5" customHeight="1">
      <c r="B6" s="336" t="s">
        <v>108</v>
      </c>
      <c r="C6" s="23"/>
      <c r="D6" s="93"/>
      <c r="E6" s="93"/>
      <c r="F6" s="93"/>
      <c r="G6" s="298"/>
    </row>
    <row r="7" spans="2:7" ht="13.5" customHeight="1">
      <c r="B7" s="47"/>
      <c r="C7" s="1"/>
      <c r="D7" s="38"/>
      <c r="E7" s="1"/>
      <c r="F7" s="26"/>
      <c r="G7" s="537"/>
    </row>
    <row r="8" spans="2:7" ht="13.5" customHeight="1">
      <c r="B8" s="25" t="s">
        <v>596</v>
      </c>
      <c r="C8" s="1" t="s">
        <v>799</v>
      </c>
      <c r="D8" s="100" t="s">
        <v>103</v>
      </c>
      <c r="E8" s="40"/>
      <c r="F8" s="42"/>
      <c r="G8" s="538" t="s">
        <v>105</v>
      </c>
    </row>
    <row r="9" spans="2:7" ht="13.5" customHeight="1">
      <c r="B9" s="25" t="s">
        <v>560</v>
      </c>
      <c r="C9" s="1" t="s">
        <v>102</v>
      </c>
      <c r="D9" s="100" t="s">
        <v>104</v>
      </c>
      <c r="E9" s="40"/>
      <c r="F9" s="42"/>
      <c r="G9" s="538" t="s">
        <v>106</v>
      </c>
    </row>
    <row r="10" spans="2:7" ht="13.5" customHeight="1">
      <c r="B10" s="27"/>
      <c r="C10" s="1" t="s">
        <v>739</v>
      </c>
      <c r="D10" s="100" t="s">
        <v>740</v>
      </c>
      <c r="E10" s="40"/>
      <c r="F10" s="42"/>
      <c r="G10" s="538" t="s">
        <v>746</v>
      </c>
    </row>
    <row r="11" spans="2:7" ht="13.5" customHeight="1">
      <c r="B11" s="51">
        <v>1</v>
      </c>
      <c r="C11" s="186"/>
      <c r="D11" s="1180"/>
      <c r="E11" s="1171"/>
      <c r="F11" s="1172"/>
      <c r="G11" s="539"/>
    </row>
    <row r="12" spans="2:7" ht="13.5" customHeight="1">
      <c r="B12" s="25"/>
      <c r="C12" s="541"/>
      <c r="D12" s="808"/>
      <c r="E12" s="809"/>
      <c r="F12" s="810"/>
      <c r="G12" s="544"/>
    </row>
    <row r="13" spans="2:7" ht="13.5" customHeight="1">
      <c r="B13" s="25">
        <v>2</v>
      </c>
      <c r="C13" s="186"/>
      <c r="D13" s="1170"/>
      <c r="E13" s="1171"/>
      <c r="F13" s="1172"/>
      <c r="G13" s="539"/>
    </row>
    <row r="14" spans="2:7" ht="13.5" customHeight="1">
      <c r="B14" s="25"/>
      <c r="C14" s="541"/>
      <c r="D14" s="808"/>
      <c r="E14" s="809"/>
      <c r="F14" s="810"/>
      <c r="G14" s="544"/>
    </row>
    <row r="15" spans="2:7" ht="13.5" customHeight="1">
      <c r="B15" s="25">
        <v>3</v>
      </c>
      <c r="C15" s="186"/>
      <c r="D15" s="1170"/>
      <c r="E15" s="1171"/>
      <c r="F15" s="1172"/>
      <c r="G15" s="539"/>
    </row>
    <row r="16" spans="2:7" ht="13.5" customHeight="1">
      <c r="B16" s="25"/>
      <c r="C16" s="541"/>
      <c r="D16" s="808"/>
      <c r="E16" s="809"/>
      <c r="F16" s="810"/>
      <c r="G16" s="544"/>
    </row>
    <row r="17" spans="2:7" ht="13.5" customHeight="1">
      <c r="B17" s="25">
        <v>4</v>
      </c>
      <c r="C17" s="186"/>
      <c r="D17" s="1170"/>
      <c r="E17" s="1171"/>
      <c r="F17" s="1172"/>
      <c r="G17" s="539"/>
    </row>
    <row r="18" spans="2:7" ht="13.5" customHeight="1">
      <c r="B18" s="25"/>
      <c r="C18" s="541"/>
      <c r="D18" s="808"/>
      <c r="E18" s="809"/>
      <c r="F18" s="810"/>
      <c r="G18" s="544"/>
    </row>
    <row r="19" spans="2:7" ht="13.5" customHeight="1">
      <c r="B19" s="25">
        <v>5</v>
      </c>
      <c r="C19" s="186"/>
      <c r="D19" s="1170"/>
      <c r="E19" s="1171"/>
      <c r="F19" s="1172"/>
      <c r="G19" s="539"/>
    </row>
    <row r="20" spans="2:7" ht="13.5" customHeight="1">
      <c r="B20" s="25"/>
      <c r="C20" s="541"/>
      <c r="D20" s="808"/>
      <c r="E20" s="809"/>
      <c r="F20" s="810"/>
      <c r="G20" s="544"/>
    </row>
    <row r="21" spans="2:7" ht="13.5" customHeight="1">
      <c r="B21" s="25">
        <v>6</v>
      </c>
      <c r="C21" s="186"/>
      <c r="D21" s="1170"/>
      <c r="E21" s="1171"/>
      <c r="F21" s="1172"/>
      <c r="G21" s="539"/>
    </row>
    <row r="22" spans="2:7" ht="13.5" customHeight="1">
      <c r="B22" s="25"/>
      <c r="C22" s="541"/>
      <c r="D22" s="808"/>
      <c r="E22" s="809"/>
      <c r="F22" s="810"/>
      <c r="G22" s="544"/>
    </row>
    <row r="23" spans="2:7" ht="13.5" customHeight="1">
      <c r="B23" s="25">
        <v>7</v>
      </c>
      <c r="C23" s="186"/>
      <c r="D23" s="1170"/>
      <c r="E23" s="1171"/>
      <c r="F23" s="1172"/>
      <c r="G23" s="539"/>
    </row>
    <row r="24" spans="2:7" ht="13.5" customHeight="1">
      <c r="B24" s="25"/>
      <c r="C24" s="541"/>
      <c r="D24" s="808"/>
      <c r="E24" s="809"/>
      <c r="F24" s="810"/>
      <c r="G24" s="544"/>
    </row>
    <row r="25" spans="2:7" ht="13.5" customHeight="1">
      <c r="B25" s="25">
        <v>8</v>
      </c>
      <c r="C25" s="186"/>
      <c r="D25" s="1180"/>
      <c r="E25" s="1181"/>
      <c r="F25" s="1182"/>
      <c r="G25" s="539"/>
    </row>
    <row r="26" spans="2:7" ht="13.5" customHeight="1">
      <c r="B26" s="25"/>
      <c r="C26" s="541"/>
      <c r="D26" s="808"/>
      <c r="E26" s="809"/>
      <c r="F26" s="810"/>
      <c r="G26" s="544"/>
    </row>
    <row r="27" spans="2:7" ht="13.5" customHeight="1">
      <c r="B27" s="25">
        <v>9</v>
      </c>
      <c r="C27" s="186"/>
      <c r="D27" s="1180"/>
      <c r="E27" s="1181"/>
      <c r="F27" s="1182"/>
      <c r="G27" s="539"/>
    </row>
    <row r="28" spans="2:7" ht="13.5" customHeight="1">
      <c r="B28" s="25"/>
      <c r="C28" s="541"/>
      <c r="D28" s="811"/>
      <c r="E28" s="812"/>
      <c r="F28" s="813"/>
      <c r="G28" s="544"/>
    </row>
    <row r="29" spans="2:7" ht="13.5" customHeight="1">
      <c r="B29" s="25">
        <v>10</v>
      </c>
      <c r="C29" s="186"/>
      <c r="D29" s="1173"/>
      <c r="E29" s="1174"/>
      <c r="F29" s="1175"/>
      <c r="G29" s="539"/>
    </row>
    <row r="30" spans="2:7" ht="13.5" customHeight="1">
      <c r="B30" s="25"/>
      <c r="C30" s="541"/>
      <c r="D30" s="542"/>
      <c r="E30" s="301"/>
      <c r="F30" s="543"/>
      <c r="G30" s="544"/>
    </row>
    <row r="31" spans="2:7" ht="13.5" customHeight="1">
      <c r="B31" s="25">
        <v>11</v>
      </c>
      <c r="C31" s="186"/>
      <c r="D31" s="1173"/>
      <c r="E31" s="1174"/>
      <c r="F31" s="1175"/>
      <c r="G31" s="539"/>
    </row>
    <row r="32" spans="2:7" ht="13.5" customHeight="1">
      <c r="B32" s="25"/>
      <c r="C32" s="541"/>
      <c r="D32" s="542"/>
      <c r="E32" s="301"/>
      <c r="F32" s="543"/>
      <c r="G32" s="544"/>
    </row>
    <row r="33" spans="2:7" ht="13.5" customHeight="1">
      <c r="B33" s="25">
        <v>12</v>
      </c>
      <c r="C33" s="186"/>
      <c r="D33" s="1183"/>
      <c r="E33" s="1184"/>
      <c r="F33" s="1185"/>
      <c r="G33" s="539"/>
    </row>
    <row r="34" spans="2:7" ht="13.5" customHeight="1">
      <c r="B34" s="25"/>
      <c r="C34" s="541"/>
      <c r="D34" s="542"/>
      <c r="E34" s="301"/>
      <c r="F34" s="543"/>
      <c r="G34" s="544"/>
    </row>
    <row r="35" spans="2:7" ht="13.5" customHeight="1">
      <c r="B35" s="25">
        <v>13</v>
      </c>
      <c r="C35" s="186"/>
      <c r="D35" s="1176"/>
      <c r="E35" s="1177"/>
      <c r="F35" s="1178"/>
      <c r="G35" s="539"/>
    </row>
    <row r="36" spans="2:7" ht="13.5" customHeight="1">
      <c r="B36" s="25"/>
      <c r="C36" s="541"/>
      <c r="D36" s="548"/>
      <c r="E36" s="549"/>
      <c r="F36" s="550"/>
      <c r="G36" s="544"/>
    </row>
    <row r="37" spans="2:7" ht="13.5" customHeight="1">
      <c r="B37" s="25">
        <v>14</v>
      </c>
      <c r="C37" s="186"/>
      <c r="D37" s="1173"/>
      <c r="E37" s="1174"/>
      <c r="F37" s="1175"/>
      <c r="G37" s="539"/>
    </row>
    <row r="38" spans="2:7" ht="13.5" customHeight="1">
      <c r="B38" s="25"/>
      <c r="C38" s="541"/>
      <c r="D38" s="542"/>
      <c r="E38" s="301"/>
      <c r="F38" s="543"/>
      <c r="G38" s="544"/>
    </row>
    <row r="39" spans="2:7" ht="13.5" customHeight="1">
      <c r="B39" s="25">
        <v>15</v>
      </c>
      <c r="C39" s="186"/>
      <c r="D39" s="1176"/>
      <c r="E39" s="1177"/>
      <c r="F39" s="1178"/>
      <c r="G39" s="539"/>
    </row>
    <row r="40" spans="2:7" ht="13.5" customHeight="1">
      <c r="B40" s="25"/>
      <c r="C40" s="541"/>
      <c r="D40" s="542"/>
      <c r="E40" s="301"/>
      <c r="F40" s="543"/>
      <c r="G40" s="544"/>
    </row>
    <row r="41" spans="2:7" ht="13.5" customHeight="1">
      <c r="B41" s="25">
        <v>16</v>
      </c>
      <c r="C41" s="186"/>
      <c r="D41" s="1173"/>
      <c r="E41" s="1174"/>
      <c r="F41" s="1175"/>
      <c r="G41" s="539"/>
    </row>
    <row r="42" spans="2:7" ht="13.5" customHeight="1">
      <c r="B42" s="25"/>
      <c r="C42" s="541"/>
      <c r="D42" s="542"/>
      <c r="E42" s="301"/>
      <c r="F42" s="543"/>
      <c r="G42" s="544"/>
    </row>
    <row r="43" spans="2:7" ht="13.5" customHeight="1">
      <c r="B43" s="25">
        <v>17</v>
      </c>
      <c r="C43" s="186"/>
      <c r="D43" s="1173"/>
      <c r="E43" s="1174"/>
      <c r="F43" s="1175"/>
      <c r="G43" s="539"/>
    </row>
    <row r="44" spans="2:7" ht="13.5" customHeight="1">
      <c r="B44" s="27"/>
      <c r="C44" s="545"/>
      <c r="D44" s="546"/>
      <c r="E44" s="547"/>
      <c r="F44" s="543"/>
      <c r="G44" s="544"/>
    </row>
    <row r="45" spans="2:7" ht="13.5" customHeight="1">
      <c r="B45" s="108" t="s">
        <v>109</v>
      </c>
      <c r="C45" s="109"/>
      <c r="D45" s="6"/>
      <c r="E45" s="6"/>
      <c r="F45" s="1180"/>
      <c r="G45" s="1175"/>
    </row>
    <row r="46" spans="2:7" ht="13.5" customHeight="1">
      <c r="B46" s="108" t="s">
        <v>110</v>
      </c>
      <c r="C46" s="109"/>
      <c r="D46" s="6"/>
      <c r="E46" s="6"/>
      <c r="F46" s="1180"/>
      <c r="G46" s="1175"/>
    </row>
    <row r="47" spans="2:7" ht="13.5" customHeight="1">
      <c r="B47" s="108" t="s">
        <v>111</v>
      </c>
      <c r="C47" s="109"/>
      <c r="D47" s="6"/>
      <c r="E47" s="6"/>
      <c r="F47" s="186"/>
      <c r="G47" s="731"/>
    </row>
    <row r="48" spans="2:7" ht="13.5" customHeight="1">
      <c r="B48" s="37" t="s">
        <v>380</v>
      </c>
      <c r="C48" s="1"/>
      <c r="E48" s="180"/>
      <c r="F48" s="186"/>
      <c r="G48" s="731"/>
    </row>
    <row r="49" spans="2:7" ht="13.5" customHeight="1">
      <c r="B49" s="37" t="s">
        <v>112</v>
      </c>
      <c r="C49" s="1"/>
      <c r="F49" s="535"/>
      <c r="G49" s="731"/>
    </row>
    <row r="50" spans="2:7" ht="13.5" customHeight="1">
      <c r="B50" s="1190" t="s">
        <v>113</v>
      </c>
      <c r="C50" s="1191"/>
      <c r="D50" s="1191"/>
      <c r="E50" s="1192"/>
      <c r="F50" s="1186"/>
      <c r="G50" s="1187"/>
    </row>
    <row r="51" spans="2:7" ht="13.5" customHeight="1">
      <c r="B51" s="1193"/>
      <c r="C51" s="1194"/>
      <c r="D51" s="1194"/>
      <c r="E51" s="1195"/>
      <c r="F51" s="1188"/>
      <c r="G51" s="1189"/>
    </row>
  </sheetData>
  <mergeCells count="23">
    <mergeCell ref="D21:F21"/>
    <mergeCell ref="D31:F31"/>
    <mergeCell ref="D29:F29"/>
    <mergeCell ref="F50:G51"/>
    <mergeCell ref="B50:E51"/>
    <mergeCell ref="F46:G46"/>
    <mergeCell ref="F45:G45"/>
    <mergeCell ref="B2:G2"/>
    <mergeCell ref="D23:F23"/>
    <mergeCell ref="D43:F43"/>
    <mergeCell ref="D41:F41"/>
    <mergeCell ref="D39:F39"/>
    <mergeCell ref="D37:F37"/>
    <mergeCell ref="D35:F35"/>
    <mergeCell ref="B4:G4"/>
    <mergeCell ref="D13:F13"/>
    <mergeCell ref="D11:F11"/>
    <mergeCell ref="D15:F15"/>
    <mergeCell ref="D27:F27"/>
    <mergeCell ref="D25:F25"/>
    <mergeCell ref="D19:F19"/>
    <mergeCell ref="D17:F17"/>
    <mergeCell ref="D33:F33"/>
  </mergeCells>
  <phoneticPr fontId="0" type="noConversion"/>
  <printOptions horizontalCentered="1"/>
  <pageMargins left="0.5" right="0.5" top="1.19" bottom="0.5" header="0.5" footer="0.25"/>
  <pageSetup scale="83" orientation="portrait" r:id="rId1"/>
  <headerFooter alignWithMargins="0">
    <oddHeader>&amp;L&amp;12Annual Report of  &amp;UYour Telephone Company Name&amp;R&amp;12Year Ending &amp;UDecember 31, 2022</oddHeader>
    <oddFooter>&amp;C&amp;12&amp;A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4"/>
  <sheetViews>
    <sheetView showGridLines="0" zoomScaleNormal="100" workbookViewId="0">
      <selection activeCell="C5" sqref="C5:E5"/>
    </sheetView>
  </sheetViews>
  <sheetFormatPr defaultColWidth="9.109375" defaultRowHeight="13.2"/>
  <cols>
    <col min="1" max="1" width="11.6640625" style="329" customWidth="1"/>
    <col min="2" max="2" width="6.6640625" style="3" customWidth="1"/>
    <col min="3" max="3" width="46.44140625" style="3" customWidth="1"/>
    <col min="4" max="4" width="51.33203125" style="3" customWidth="1"/>
    <col min="5" max="5" width="12.6640625" style="3" customWidth="1"/>
    <col min="6" max="6" width="11.6640625" style="329" customWidth="1"/>
    <col min="7" max="16384" width="9.109375" style="3"/>
  </cols>
  <sheetData>
    <row r="1" spans="2:5" ht="18" customHeight="1">
      <c r="B1" s="1167" t="s">
        <v>261</v>
      </c>
      <c r="C1" s="1197"/>
      <c r="D1" s="1197"/>
      <c r="E1" s="1198"/>
    </row>
    <row r="2" spans="2:5" ht="13.5" customHeight="1">
      <c r="B2" s="240"/>
      <c r="C2" s="57"/>
      <c r="D2" s="57"/>
      <c r="E2" s="8"/>
    </row>
    <row r="3" spans="2:5" ht="32.1" customHeight="1">
      <c r="B3" s="332">
        <v>1</v>
      </c>
      <c r="C3" s="1196" t="s">
        <v>1077</v>
      </c>
      <c r="D3" s="1134"/>
      <c r="E3" s="1135"/>
    </row>
    <row r="4" spans="2:5" ht="13.5" customHeight="1">
      <c r="B4" s="34"/>
      <c r="C4" s="503"/>
      <c r="D4" s="503"/>
      <c r="E4" s="504"/>
    </row>
    <row r="5" spans="2:5" ht="84" customHeight="1">
      <c r="B5" s="332">
        <v>2</v>
      </c>
      <c r="C5" s="1133" t="s">
        <v>0</v>
      </c>
      <c r="D5" s="1134"/>
      <c r="E5" s="1135"/>
    </row>
    <row r="6" spans="2:5" ht="13.5" customHeight="1">
      <c r="B6" s="34"/>
      <c r="C6" s="503"/>
      <c r="D6" s="503"/>
      <c r="E6" s="504"/>
    </row>
    <row r="7" spans="2:5" ht="41.25" customHeight="1">
      <c r="B7" s="259" t="s">
        <v>117</v>
      </c>
      <c r="C7" s="1196" t="s">
        <v>1076</v>
      </c>
      <c r="D7" s="1134"/>
      <c r="E7" s="1135"/>
    </row>
    <row r="8" spans="2:5" ht="13.5" customHeight="1">
      <c r="B8" s="37"/>
      <c r="C8" s="57"/>
      <c r="D8" s="57"/>
      <c r="E8" s="8"/>
    </row>
    <row r="9" spans="2:5" ht="13.5" customHeight="1">
      <c r="B9" s="34"/>
      <c r="C9" s="57"/>
      <c r="D9" s="57"/>
      <c r="E9" s="8"/>
    </row>
    <row r="10" spans="2:5" ht="13.5" customHeight="1">
      <c r="B10" s="80"/>
      <c r="C10" s="93"/>
      <c r="D10" s="93"/>
      <c r="E10" s="24"/>
    </row>
    <row r="11" spans="2:5" ht="13.5" customHeight="1">
      <c r="B11" s="505" t="s">
        <v>114</v>
      </c>
      <c r="C11" s="285"/>
      <c r="D11" s="110"/>
      <c r="E11" s="111"/>
    </row>
    <row r="12" spans="2:5" ht="13.5" customHeight="1">
      <c r="B12" s="25"/>
      <c r="C12" s="100"/>
      <c r="D12" s="42"/>
      <c r="E12" s="82" t="s">
        <v>582</v>
      </c>
    </row>
    <row r="13" spans="2:5" ht="13.5" customHeight="1">
      <c r="B13" s="25" t="s">
        <v>596</v>
      </c>
      <c r="C13" s="100" t="s">
        <v>115</v>
      </c>
      <c r="D13" s="42"/>
      <c r="E13" s="83" t="s">
        <v>588</v>
      </c>
    </row>
    <row r="14" spans="2:5" ht="13.5" customHeight="1">
      <c r="B14" s="25" t="s">
        <v>560</v>
      </c>
      <c r="C14" s="101" t="s">
        <v>739</v>
      </c>
      <c r="D14" s="98"/>
      <c r="E14" s="154" t="s">
        <v>740</v>
      </c>
    </row>
    <row r="15" spans="2:5" ht="20.25" customHeight="1">
      <c r="B15" s="79" t="s">
        <v>506</v>
      </c>
      <c r="C15" s="814" t="s">
        <v>538</v>
      </c>
      <c r="D15" s="14"/>
      <c r="E15" s="741"/>
    </row>
    <row r="16" spans="2:5" ht="20.25" customHeight="1">
      <c r="B16" s="30" t="s">
        <v>507</v>
      </c>
      <c r="C16" s="14"/>
      <c r="D16" s="14"/>
      <c r="E16" s="742"/>
    </row>
    <row r="17" spans="2:5" ht="20.25" customHeight="1">
      <c r="B17" s="30" t="s">
        <v>508</v>
      </c>
      <c r="C17" s="14"/>
      <c r="D17" s="14"/>
      <c r="E17" s="741"/>
    </row>
    <row r="18" spans="2:5" ht="20.25" customHeight="1">
      <c r="B18" s="30" t="s">
        <v>509</v>
      </c>
      <c r="C18" s="14"/>
      <c r="D18" s="14"/>
      <c r="E18" s="742"/>
    </row>
    <row r="19" spans="2:5" ht="20.25" customHeight="1">
      <c r="B19" s="30" t="s">
        <v>510</v>
      </c>
      <c r="C19" s="14"/>
      <c r="D19" s="14"/>
      <c r="E19" s="741"/>
    </row>
    <row r="20" spans="2:5" ht="20.25" customHeight="1">
      <c r="B20" s="30" t="s">
        <v>511</v>
      </c>
      <c r="C20" s="14"/>
      <c r="D20" s="14"/>
      <c r="E20" s="742"/>
    </row>
    <row r="21" spans="2:5" ht="20.25" customHeight="1">
      <c r="B21" s="30" t="s">
        <v>512</v>
      </c>
      <c r="C21" s="14"/>
      <c r="D21" s="14"/>
      <c r="E21" s="741"/>
    </row>
    <row r="22" spans="2:5" ht="20.25" customHeight="1">
      <c r="B22" s="30" t="s">
        <v>513</v>
      </c>
      <c r="C22" s="14"/>
      <c r="D22" s="14"/>
      <c r="E22" s="742"/>
    </row>
    <row r="23" spans="2:5" ht="20.25" customHeight="1">
      <c r="B23" s="30" t="s">
        <v>514</v>
      </c>
      <c r="C23" s="14"/>
      <c r="D23" s="14"/>
      <c r="E23" s="741"/>
    </row>
    <row r="24" spans="2:5" ht="20.25" customHeight="1">
      <c r="B24" s="30" t="s">
        <v>459</v>
      </c>
      <c r="C24" s="14"/>
      <c r="D24" s="14"/>
      <c r="E24" s="742"/>
    </row>
    <row r="25" spans="2:5" ht="20.25" customHeight="1">
      <c r="B25" s="30" t="s">
        <v>460</v>
      </c>
      <c r="C25" s="14"/>
      <c r="D25" s="14"/>
      <c r="E25" s="741"/>
    </row>
    <row r="26" spans="2:5" ht="20.25" customHeight="1">
      <c r="B26" s="30" t="s">
        <v>461</v>
      </c>
      <c r="C26" s="14"/>
      <c r="D26" s="14"/>
      <c r="E26" s="742"/>
    </row>
    <row r="27" spans="2:5" ht="20.25" customHeight="1">
      <c r="B27" s="30" t="s">
        <v>462</v>
      </c>
      <c r="C27" s="14"/>
      <c r="D27" s="14"/>
      <c r="E27" s="741"/>
    </row>
    <row r="28" spans="2:5" ht="20.25" customHeight="1">
      <c r="B28" s="30" t="s">
        <v>463</v>
      </c>
      <c r="C28" s="14"/>
      <c r="D28" s="14"/>
      <c r="E28" s="742"/>
    </row>
    <row r="29" spans="2:5" ht="20.25" customHeight="1">
      <c r="B29" s="30" t="s">
        <v>464</v>
      </c>
      <c r="C29" s="14"/>
      <c r="D29" s="14"/>
      <c r="E29" s="742"/>
    </row>
    <row r="30" spans="2:5" ht="20.25" customHeight="1">
      <c r="B30" s="30" t="s">
        <v>465</v>
      </c>
      <c r="C30" s="14"/>
      <c r="D30" s="14"/>
      <c r="E30" s="742"/>
    </row>
    <row r="31" spans="2:5" ht="20.25" customHeight="1">
      <c r="B31" s="30" t="s">
        <v>466</v>
      </c>
      <c r="C31" s="14"/>
      <c r="D31" s="14"/>
      <c r="E31" s="742"/>
    </row>
    <row r="32" spans="2:5" ht="20.25" customHeight="1">
      <c r="B32" s="30" t="s">
        <v>467</v>
      </c>
      <c r="C32" s="85"/>
      <c r="D32" s="85"/>
      <c r="E32" s="742"/>
    </row>
    <row r="33" spans="2:5" ht="20.25" customHeight="1">
      <c r="B33" s="30" t="s">
        <v>468</v>
      </c>
      <c r="C33" s="14"/>
      <c r="D33" s="14"/>
      <c r="E33" s="742"/>
    </row>
    <row r="34" spans="2:5" ht="20.25" customHeight="1">
      <c r="B34" s="30" t="s">
        <v>469</v>
      </c>
      <c r="C34" s="14"/>
      <c r="D34" s="14"/>
      <c r="E34" s="742"/>
    </row>
    <row r="35" spans="2:5" ht="20.25" customHeight="1">
      <c r="B35" s="30" t="s">
        <v>470</v>
      </c>
      <c r="C35" s="14"/>
      <c r="D35" s="14"/>
      <c r="E35" s="742"/>
    </row>
    <row r="36" spans="2:5" ht="20.25" customHeight="1">
      <c r="B36" s="30" t="s">
        <v>471</v>
      </c>
      <c r="C36" s="14"/>
      <c r="D36" s="14"/>
      <c r="E36" s="742"/>
    </row>
    <row r="37" spans="2:5" ht="20.25" customHeight="1">
      <c r="B37" s="30" t="s">
        <v>472</v>
      </c>
      <c r="C37" s="743"/>
      <c r="D37" s="743"/>
      <c r="E37" s="742"/>
    </row>
    <row r="38" spans="2:5" ht="20.25" customHeight="1">
      <c r="B38" s="30" t="s">
        <v>475</v>
      </c>
      <c r="C38" s="14"/>
      <c r="D38" s="14"/>
      <c r="E38" s="742"/>
    </row>
    <row r="39" spans="2:5" ht="20.25" customHeight="1">
      <c r="B39" s="30" t="s">
        <v>473</v>
      </c>
      <c r="C39" s="85"/>
      <c r="D39" s="85"/>
      <c r="E39" s="742"/>
    </row>
    <row r="40" spans="2:5" ht="20.25" customHeight="1">
      <c r="B40" s="30" t="s">
        <v>474</v>
      </c>
      <c r="C40" s="85"/>
      <c r="D40" s="85"/>
      <c r="E40" s="742"/>
    </row>
    <row r="41" spans="2:5" ht="20.25" customHeight="1">
      <c r="B41" s="52" t="s">
        <v>476</v>
      </c>
      <c r="C41" s="14"/>
      <c r="D41" s="14"/>
      <c r="E41" s="742"/>
    </row>
    <row r="42" spans="2:5" ht="20.25" customHeight="1">
      <c r="B42" s="320" t="s">
        <v>381</v>
      </c>
      <c r="C42" s="14"/>
      <c r="D42" s="14"/>
      <c r="E42" s="14"/>
    </row>
    <row r="43" spans="2:5" ht="20.25" customHeight="1">
      <c r="B43" s="320" t="s">
        <v>382</v>
      </c>
      <c r="C43" s="14"/>
      <c r="D43" s="14"/>
      <c r="E43" s="14"/>
    </row>
    <row r="44" spans="2:5" ht="20.25" customHeight="1">
      <c r="B44" s="320" t="s">
        <v>383</v>
      </c>
      <c r="C44" s="14"/>
      <c r="D44" s="14"/>
      <c r="E44" s="14"/>
    </row>
  </sheetData>
  <mergeCells count="4">
    <mergeCell ref="C3:E3"/>
    <mergeCell ref="C5:E5"/>
    <mergeCell ref="C7:E7"/>
    <mergeCell ref="B1:E1"/>
  </mergeCells>
  <phoneticPr fontId="0" type="noConversion"/>
  <printOptions horizontalCentered="1"/>
  <pageMargins left="0.5" right="0.5" top="1.19" bottom="0.5" header="0.5" footer="0.25"/>
  <pageSetup scale="72" orientation="portrait" r:id="rId1"/>
  <headerFooter alignWithMargins="0">
    <oddHeader xml:space="preserve">&amp;L&amp;12Annual Report of  &amp;UYour Telephone Company Name&amp;R&amp;12Year Ending &amp;UDecember 31, 2024
</oddHeader>
    <oddFooter>&amp;C&amp;12&amp;A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61"/>
  <sheetViews>
    <sheetView showGridLines="0" zoomScaleNormal="100" workbookViewId="0">
      <pane xSplit="1" ySplit="11" topLeftCell="B12" activePane="bottomRight" state="frozen"/>
      <selection pane="topRight" activeCell="B1" sqref="B1"/>
      <selection pane="bottomLeft" activeCell="A12" sqref="A12"/>
      <selection pane="bottomRight" activeCell="B12" sqref="B12"/>
    </sheetView>
  </sheetViews>
  <sheetFormatPr defaultColWidth="9.109375" defaultRowHeight="13.2"/>
  <cols>
    <col min="1" max="1" width="11.6640625" style="329" customWidth="1"/>
    <col min="2" max="2" width="9.109375" style="3"/>
    <col min="3" max="3" width="48.6640625" style="3" customWidth="1"/>
    <col min="4" max="4" width="15.44140625" style="3" customWidth="1"/>
    <col min="5" max="5" width="16.88671875" style="3" customWidth="1"/>
    <col min="6" max="6" width="14.44140625" style="3" customWidth="1"/>
    <col min="7" max="7" width="12.6640625" style="224" customWidth="1"/>
    <col min="8" max="8" width="13.6640625" style="3" bestFit="1" customWidth="1"/>
    <col min="9" max="9" width="11.6640625" style="328" customWidth="1"/>
    <col min="10" max="16384" width="9.109375" style="3"/>
  </cols>
  <sheetData>
    <row r="1" spans="2:8">
      <c r="B1" s="9"/>
      <c r="C1" s="18"/>
      <c r="D1" s="18"/>
      <c r="E1" s="18"/>
      <c r="F1" s="18"/>
      <c r="G1" s="246"/>
      <c r="H1" s="21"/>
    </row>
    <row r="2" spans="2:8">
      <c r="B2" s="186"/>
      <c r="C2" s="337" t="s">
        <v>18</v>
      </c>
      <c r="H2" s="8"/>
    </row>
    <row r="3" spans="2:8">
      <c r="B3" s="39"/>
      <c r="H3" s="8"/>
    </row>
    <row r="4" spans="2:8" ht="15" customHeight="1">
      <c r="B4" s="1199" t="s">
        <v>689</v>
      </c>
      <c r="C4" s="1200"/>
      <c r="D4" s="1200"/>
      <c r="E4" s="1200"/>
      <c r="F4" s="1200"/>
      <c r="G4" s="1200"/>
      <c r="H4" s="1201"/>
    </row>
    <row r="5" spans="2:8" ht="15" customHeight="1">
      <c r="B5" s="1202" t="s">
        <v>688</v>
      </c>
      <c r="C5" s="1203"/>
      <c r="D5" s="1203"/>
      <c r="E5" s="1203"/>
      <c r="F5" s="1203"/>
      <c r="G5" s="1203"/>
      <c r="H5" s="1204"/>
    </row>
    <row r="6" spans="2:8" ht="13.5" customHeight="1">
      <c r="B6" s="25"/>
      <c r="C6" s="1"/>
      <c r="D6" s="25" t="s">
        <v>552</v>
      </c>
      <c r="E6" s="26" t="s">
        <v>552</v>
      </c>
      <c r="F6" s="1" t="s">
        <v>336</v>
      </c>
      <c r="G6" s="25" t="s">
        <v>292</v>
      </c>
      <c r="H6" s="26" t="s">
        <v>682</v>
      </c>
    </row>
    <row r="7" spans="2:8" ht="13.5" customHeight="1">
      <c r="B7" s="25"/>
      <c r="C7" s="1"/>
      <c r="D7" s="30" t="s">
        <v>350</v>
      </c>
      <c r="E7" s="64" t="s">
        <v>352</v>
      </c>
      <c r="F7" s="1" t="s">
        <v>555</v>
      </c>
      <c r="G7" s="25" t="s">
        <v>175</v>
      </c>
      <c r="H7" s="26" t="s">
        <v>339</v>
      </c>
    </row>
    <row r="8" spans="2:8" ht="13.5" customHeight="1">
      <c r="B8" s="25" t="s">
        <v>553</v>
      </c>
      <c r="C8" s="1"/>
      <c r="D8" s="25" t="s">
        <v>334</v>
      </c>
      <c r="E8" s="26" t="s">
        <v>334</v>
      </c>
      <c r="F8" s="1" t="s">
        <v>337</v>
      </c>
      <c r="G8" s="25" t="s">
        <v>155</v>
      </c>
      <c r="H8" s="26" t="s">
        <v>292</v>
      </c>
    </row>
    <row r="9" spans="2:8" ht="13.5" customHeight="1">
      <c r="B9" s="25" t="s">
        <v>560</v>
      </c>
      <c r="D9" s="30" t="s">
        <v>335</v>
      </c>
      <c r="E9" s="26" t="s">
        <v>335</v>
      </c>
      <c r="F9" s="1" t="s">
        <v>338</v>
      </c>
      <c r="G9" s="551"/>
      <c r="H9" s="26" t="s">
        <v>552</v>
      </c>
    </row>
    <row r="10" spans="2:8" ht="13.5" customHeight="1">
      <c r="B10" s="25"/>
      <c r="C10" s="1"/>
      <c r="D10" s="25" t="s">
        <v>333</v>
      </c>
      <c r="E10" s="26" t="s">
        <v>333</v>
      </c>
      <c r="F10" s="1"/>
      <c r="G10" s="551"/>
      <c r="H10" s="26"/>
    </row>
    <row r="11" spans="2:8" ht="13.5" customHeight="1">
      <c r="B11" s="27"/>
      <c r="C11" s="27" t="s">
        <v>554</v>
      </c>
      <c r="D11" s="27" t="s">
        <v>739</v>
      </c>
      <c r="E11" s="27" t="s">
        <v>740</v>
      </c>
      <c r="F11" s="27" t="s">
        <v>746</v>
      </c>
      <c r="G11" s="27" t="s">
        <v>751</v>
      </c>
      <c r="H11" s="27" t="s">
        <v>758</v>
      </c>
    </row>
    <row r="12" spans="2:8" ht="13.5" customHeight="1">
      <c r="B12" s="25"/>
      <c r="C12" s="1"/>
      <c r="D12" s="1223"/>
      <c r="E12" s="1224"/>
      <c r="F12" s="1224"/>
      <c r="G12" s="1224"/>
      <c r="H12" s="1225"/>
    </row>
    <row r="13" spans="2:8" ht="13.5" customHeight="1">
      <c r="B13" s="25"/>
      <c r="C13" s="331" t="s">
        <v>692</v>
      </c>
      <c r="D13" s="1226"/>
      <c r="E13" s="1227"/>
      <c r="F13" s="1227"/>
      <c r="G13" s="1227"/>
      <c r="H13" s="1228"/>
    </row>
    <row r="14" spans="2:8" ht="13.5" customHeight="1">
      <c r="B14" s="25">
        <v>1120</v>
      </c>
      <c r="C14" s="75" t="s">
        <v>340</v>
      </c>
      <c r="D14" s="552"/>
      <c r="E14" s="552"/>
      <c r="F14" s="553"/>
      <c r="G14" s="554"/>
      <c r="H14" s="11">
        <f t="shared" ref="H14:H20" si="0">ROUND(F14*G14,0)</f>
        <v>0</v>
      </c>
    </row>
    <row r="15" spans="2:8" ht="13.5" customHeight="1">
      <c r="B15" s="25">
        <v>1170</v>
      </c>
      <c r="C15" s="6" t="s">
        <v>540</v>
      </c>
      <c r="D15" s="7"/>
      <c r="E15" s="7"/>
      <c r="F15" s="53"/>
      <c r="G15" s="339"/>
      <c r="H15" s="11">
        <f t="shared" si="0"/>
        <v>0</v>
      </c>
    </row>
    <row r="16" spans="2:8" ht="13.5" customHeight="1">
      <c r="B16" s="25">
        <v>1171</v>
      </c>
      <c r="C16" s="6" t="s">
        <v>341</v>
      </c>
      <c r="D16" s="338"/>
      <c r="E16" s="338"/>
      <c r="F16" s="53"/>
      <c r="G16" s="339"/>
      <c r="H16" s="11">
        <f t="shared" si="0"/>
        <v>0</v>
      </c>
    </row>
    <row r="17" spans="2:8" ht="13.5" customHeight="1">
      <c r="B17" s="25" t="s">
        <v>342</v>
      </c>
      <c r="C17" s="6" t="s">
        <v>691</v>
      </c>
      <c r="D17" s="7"/>
      <c r="E17" s="7"/>
      <c r="F17" s="53"/>
      <c r="G17" s="339"/>
      <c r="H17" s="11">
        <f t="shared" si="0"/>
        <v>0</v>
      </c>
    </row>
    <row r="18" spans="2:8" ht="13.5" customHeight="1">
      <c r="B18" s="25" t="s">
        <v>343</v>
      </c>
      <c r="C18" s="6" t="s">
        <v>344</v>
      </c>
      <c r="D18" s="7"/>
      <c r="E18" s="7"/>
      <c r="F18" s="7"/>
      <c r="G18" s="339"/>
      <c r="H18" s="11">
        <f t="shared" si="0"/>
        <v>0</v>
      </c>
    </row>
    <row r="19" spans="2:8" ht="13.5" customHeight="1">
      <c r="B19" s="25">
        <v>1280</v>
      </c>
      <c r="C19" s="6" t="s">
        <v>345</v>
      </c>
      <c r="D19" s="7"/>
      <c r="E19" s="7"/>
      <c r="F19" s="7"/>
      <c r="G19" s="339"/>
      <c r="H19" s="11">
        <f t="shared" si="0"/>
        <v>0</v>
      </c>
    </row>
    <row r="20" spans="2:8" ht="13.5" customHeight="1">
      <c r="B20" s="25">
        <v>1350</v>
      </c>
      <c r="C20" s="6" t="s">
        <v>541</v>
      </c>
      <c r="D20" s="7"/>
      <c r="E20" s="7"/>
      <c r="F20" s="7"/>
      <c r="G20" s="339"/>
      <c r="H20" s="11">
        <f t="shared" si="0"/>
        <v>0</v>
      </c>
    </row>
    <row r="21" spans="2:8" ht="13.5" customHeight="1">
      <c r="B21" s="25"/>
      <c r="C21" s="155"/>
      <c r="D21" s="361"/>
      <c r="E21" s="361"/>
      <c r="F21" s="361"/>
      <c r="G21" s="361"/>
      <c r="H21" s="378"/>
    </row>
    <row r="22" spans="2:8" ht="13.5" customHeight="1">
      <c r="B22" s="25"/>
      <c r="C22" s="6" t="s">
        <v>690</v>
      </c>
      <c r="D22" s="555">
        <f>SUM(D14:D20)</f>
        <v>0</v>
      </c>
      <c r="E22" s="555">
        <f>SUM(E14:E20)</f>
        <v>0</v>
      </c>
      <c r="F22" s="555">
        <f>SUM(F14:F20)</f>
        <v>0</v>
      </c>
      <c r="G22" s="233"/>
      <c r="H22" s="556">
        <f>SUM(H14:H20)</f>
        <v>0</v>
      </c>
    </row>
    <row r="23" spans="2:8" ht="13.5" customHeight="1">
      <c r="B23" s="25"/>
      <c r="D23" s="1211"/>
      <c r="E23" s="1212"/>
      <c r="F23" s="1212"/>
      <c r="G23" s="1212"/>
      <c r="H23" s="1213"/>
    </row>
    <row r="24" spans="2:8" ht="13.5" customHeight="1">
      <c r="B24" s="25"/>
      <c r="C24" s="331" t="s">
        <v>881</v>
      </c>
      <c r="D24" s="1214"/>
      <c r="E24" s="1215"/>
      <c r="F24" s="1215"/>
      <c r="G24" s="1215"/>
      <c r="H24" s="1216"/>
    </row>
    <row r="25" spans="2:8" ht="13.5" customHeight="1">
      <c r="B25" s="25">
        <v>1401</v>
      </c>
      <c r="C25" s="16" t="s">
        <v>542</v>
      </c>
      <c r="D25" s="31"/>
      <c r="E25" s="31"/>
      <c r="F25" s="31"/>
      <c r="G25" s="226"/>
      <c r="H25" s="11">
        <f t="shared" ref="H25:H33" si="1">ROUND(F25*G25,0)</f>
        <v>0</v>
      </c>
    </row>
    <row r="26" spans="2:8" ht="13.5" customHeight="1">
      <c r="B26" s="25">
        <v>1402</v>
      </c>
      <c r="C26" s="17" t="s">
        <v>694</v>
      </c>
      <c r="D26" s="7"/>
      <c r="E26" s="7"/>
      <c r="F26" s="7"/>
      <c r="G26" s="227"/>
      <c r="H26" s="11">
        <f t="shared" si="1"/>
        <v>0</v>
      </c>
    </row>
    <row r="27" spans="2:8" ht="13.5" customHeight="1">
      <c r="B27" s="25">
        <v>1406</v>
      </c>
      <c r="C27" s="762" t="s">
        <v>882</v>
      </c>
      <c r="D27" s="7"/>
      <c r="E27" s="53"/>
      <c r="F27" s="53"/>
      <c r="G27" s="227"/>
      <c r="H27" s="11">
        <f t="shared" si="1"/>
        <v>0</v>
      </c>
    </row>
    <row r="28" spans="2:8" ht="13.5" customHeight="1">
      <c r="B28" s="25">
        <v>1407</v>
      </c>
      <c r="C28" s="16" t="s">
        <v>543</v>
      </c>
      <c r="D28" s="7"/>
      <c r="E28" s="7"/>
      <c r="F28" s="7"/>
      <c r="G28" s="227"/>
      <c r="H28" s="11">
        <f t="shared" si="1"/>
        <v>0</v>
      </c>
    </row>
    <row r="29" spans="2:8" ht="13.5" customHeight="1">
      <c r="B29" s="25">
        <v>1408</v>
      </c>
      <c r="C29" s="16" t="s">
        <v>544</v>
      </c>
      <c r="D29" s="7"/>
      <c r="E29" s="7"/>
      <c r="F29" s="7"/>
      <c r="G29" s="227"/>
      <c r="H29" s="11">
        <f t="shared" si="1"/>
        <v>0</v>
      </c>
    </row>
    <row r="30" spans="2:8" ht="13.5" customHeight="1">
      <c r="B30" s="25">
        <v>1410</v>
      </c>
      <c r="C30" s="17" t="s">
        <v>695</v>
      </c>
      <c r="D30" s="7"/>
      <c r="E30" s="7"/>
      <c r="F30" s="7"/>
      <c r="G30" s="339"/>
      <c r="H30" s="11">
        <f t="shared" si="1"/>
        <v>0</v>
      </c>
    </row>
    <row r="31" spans="2:8" ht="13.5" customHeight="1">
      <c r="B31" s="25">
        <v>1438</v>
      </c>
      <c r="C31" s="16" t="s">
        <v>545</v>
      </c>
      <c r="D31" s="7"/>
      <c r="E31" s="7"/>
      <c r="F31" s="7"/>
      <c r="G31" s="227"/>
      <c r="H31" s="11">
        <f t="shared" si="1"/>
        <v>0</v>
      </c>
    </row>
    <row r="32" spans="2:8" ht="13.5" customHeight="1">
      <c r="B32" s="1058" t="s">
        <v>1047</v>
      </c>
      <c r="C32" s="1059" t="s">
        <v>1040</v>
      </c>
      <c r="D32" s="7"/>
      <c r="E32" s="7"/>
      <c r="F32" s="7"/>
      <c r="G32" s="227"/>
      <c r="H32" s="11">
        <f t="shared" si="1"/>
        <v>0</v>
      </c>
    </row>
    <row r="33" spans="2:8" ht="13.5" customHeight="1">
      <c r="B33" s="1058" t="s">
        <v>1048</v>
      </c>
      <c r="C33" s="16" t="s">
        <v>546</v>
      </c>
      <c r="D33" s="7"/>
      <c r="E33" s="7"/>
      <c r="F33" s="7"/>
      <c r="G33" s="227"/>
      <c r="H33" s="11">
        <f t="shared" si="1"/>
        <v>0</v>
      </c>
    </row>
    <row r="34" spans="2:8" ht="13.5" customHeight="1">
      <c r="B34" s="1068" t="s">
        <v>1049</v>
      </c>
      <c r="C34" s="1057" t="s">
        <v>1054</v>
      </c>
      <c r="D34" s="361"/>
      <c r="E34" s="361"/>
      <c r="F34" s="361"/>
      <c r="G34" s="361"/>
      <c r="H34" s="378"/>
    </row>
    <row r="35" spans="2:8" ht="13.5" customHeight="1">
      <c r="B35" s="25"/>
      <c r="C35" s="17" t="s">
        <v>693</v>
      </c>
      <c r="D35" s="168">
        <f>SUM(D25:D33)</f>
        <v>0</v>
      </c>
      <c r="E35" s="168">
        <f>SUM(E25:E33)</f>
        <v>0</v>
      </c>
      <c r="F35" s="168">
        <f>SUM(F25:F33)</f>
        <v>0</v>
      </c>
      <c r="G35" s="233"/>
      <c r="H35" s="161">
        <f>SUM(H25:H33)</f>
        <v>0</v>
      </c>
    </row>
    <row r="36" spans="2:8" ht="13.5" customHeight="1">
      <c r="B36" s="25"/>
      <c r="D36" s="1217" t="s">
        <v>1029</v>
      </c>
      <c r="E36" s="1218"/>
      <c r="F36" s="1218"/>
      <c r="G36" s="1218"/>
      <c r="H36" s="1219"/>
    </row>
    <row r="37" spans="2:8" ht="13.5" customHeight="1">
      <c r="B37" s="25"/>
      <c r="C37" s="331" t="s">
        <v>547</v>
      </c>
      <c r="D37" s="1220"/>
      <c r="E37" s="1221"/>
      <c r="F37" s="1221"/>
      <c r="G37" s="1221"/>
      <c r="H37" s="1222"/>
    </row>
    <row r="38" spans="2:8" ht="13.5" customHeight="1">
      <c r="B38" s="25">
        <v>2001</v>
      </c>
      <c r="C38" s="6" t="s">
        <v>548</v>
      </c>
      <c r="D38" s="55">
        <f>'8'!D45</f>
        <v>0</v>
      </c>
      <c r="E38" s="55">
        <f>'8'!G45</f>
        <v>0</v>
      </c>
      <c r="F38" s="31">
        <f>'8'!H45</f>
        <v>0</v>
      </c>
      <c r="G38" s="554"/>
      <c r="H38" s="86">
        <f>'9'!F49</f>
        <v>0</v>
      </c>
    </row>
    <row r="39" spans="2:8" ht="13.5" customHeight="1">
      <c r="B39" s="25">
        <v>2002</v>
      </c>
      <c r="C39" s="6" t="s">
        <v>549</v>
      </c>
      <c r="D39" s="53">
        <f>'8'!D46</f>
        <v>0</v>
      </c>
      <c r="E39" s="53">
        <f>'8'!G46</f>
        <v>0</v>
      </c>
      <c r="F39" s="31">
        <f>'8'!H46</f>
        <v>0</v>
      </c>
      <c r="G39" s="227"/>
      <c r="H39" s="11">
        <f>'9'!F50</f>
        <v>0</v>
      </c>
    </row>
    <row r="40" spans="2:8" ht="13.5" customHeight="1">
      <c r="B40" s="25">
        <v>2003</v>
      </c>
      <c r="C40" s="29" t="s">
        <v>346</v>
      </c>
      <c r="D40" s="53">
        <f>'8'!D47</f>
        <v>0</v>
      </c>
      <c r="E40" s="53">
        <f>'8'!G47</f>
        <v>0</v>
      </c>
      <c r="F40" s="31">
        <f>'8'!H47</f>
        <v>0</v>
      </c>
      <c r="G40" s="227"/>
      <c r="H40" s="11">
        <f>'9'!F51</f>
        <v>0</v>
      </c>
    </row>
    <row r="41" spans="2:8" ht="13.5" customHeight="1">
      <c r="B41" s="25">
        <v>2005</v>
      </c>
      <c r="C41" s="6" t="s">
        <v>550</v>
      </c>
      <c r="D41" s="7">
        <f>'8'!D48</f>
        <v>0</v>
      </c>
      <c r="E41" s="7">
        <f>'8'!G48</f>
        <v>0</v>
      </c>
      <c r="F41" s="31">
        <f>'8'!H48</f>
        <v>0</v>
      </c>
      <c r="G41" s="227"/>
      <c r="H41" s="11">
        <f>'9'!F52</f>
        <v>0</v>
      </c>
    </row>
    <row r="42" spans="2:8" ht="13.5" customHeight="1">
      <c r="B42" s="25">
        <v>2006</v>
      </c>
      <c r="C42" s="4" t="s">
        <v>865</v>
      </c>
      <c r="D42" s="7">
        <f>'8'!D49</f>
        <v>0</v>
      </c>
      <c r="E42" s="7">
        <f>'8'!G49</f>
        <v>0</v>
      </c>
      <c r="F42" s="31">
        <f>'8'!H49</f>
        <v>0</v>
      </c>
      <c r="G42" s="227"/>
      <c r="H42" s="11">
        <f>'9'!F53</f>
        <v>0</v>
      </c>
    </row>
    <row r="43" spans="2:8" ht="13.5" customHeight="1">
      <c r="B43" s="25">
        <v>2007</v>
      </c>
      <c r="C43" s="6" t="s">
        <v>551</v>
      </c>
      <c r="D43" s="7">
        <f>'8'!D50</f>
        <v>0</v>
      </c>
      <c r="E43" s="7">
        <f>'8'!G50</f>
        <v>0</v>
      </c>
      <c r="F43" s="31">
        <f>'8'!H50</f>
        <v>0</v>
      </c>
      <c r="G43" s="227"/>
      <c r="H43" s="11">
        <f>'9'!F54</f>
        <v>0</v>
      </c>
    </row>
    <row r="44" spans="2:8" ht="13.5" customHeight="1">
      <c r="B44" s="25"/>
      <c r="C44" s="20" t="s">
        <v>696</v>
      </c>
      <c r="D44" s="168">
        <f>SUM(D38:D43)</f>
        <v>0</v>
      </c>
      <c r="E44" s="168">
        <f>SUM(E38:E43)</f>
        <v>0</v>
      </c>
      <c r="F44" s="168">
        <f>SUM(F38:F43)</f>
        <v>0</v>
      </c>
      <c r="G44" s="226"/>
      <c r="H44" s="254">
        <f>SUM(H38:H43)</f>
        <v>0</v>
      </c>
    </row>
    <row r="45" spans="2:8" ht="13.5" customHeight="1">
      <c r="B45" s="38"/>
      <c r="C45" s="6" t="s">
        <v>209</v>
      </c>
      <c r="D45" s="14"/>
      <c r="E45" s="14"/>
      <c r="F45" s="168"/>
      <c r="G45" s="761"/>
      <c r="H45" s="254"/>
    </row>
    <row r="46" spans="2:8" ht="14.25" customHeight="1" thickBot="1">
      <c r="B46" s="38"/>
      <c r="C46" s="579" t="s">
        <v>252</v>
      </c>
      <c r="D46" s="247">
        <f>D22+D35+D44+D45</f>
        <v>0</v>
      </c>
      <c r="E46" s="247">
        <f>E22+E35+E44+E45</f>
        <v>0</v>
      </c>
      <c r="F46" s="247">
        <f>F22+F35+F44+F45</f>
        <v>0</v>
      </c>
      <c r="G46" s="577"/>
      <c r="H46" s="247">
        <f>H22+H35+H44+H45</f>
        <v>0</v>
      </c>
    </row>
    <row r="47" spans="2:8" ht="14.25" customHeight="1">
      <c r="B47" s="38"/>
      <c r="C47" s="39"/>
      <c r="D47" s="48"/>
      <c r="E47" s="48"/>
      <c r="F47" s="48"/>
      <c r="G47" s="340"/>
      <c r="H47" s="341"/>
    </row>
    <row r="48" spans="2:8" ht="15.75" customHeight="1">
      <c r="B48" s="20"/>
      <c r="C48" s="1063" t="s">
        <v>262</v>
      </c>
      <c r="D48" s="342"/>
      <c r="E48" s="342"/>
      <c r="F48" s="342"/>
      <c r="G48" s="342"/>
      <c r="H48" s="343"/>
    </row>
    <row r="49" spans="2:8" ht="27.15" customHeight="1">
      <c r="B49" s="39"/>
      <c r="C49" s="1208" t="s">
        <v>263</v>
      </c>
      <c r="D49" s="1209"/>
      <c r="E49" s="1209"/>
      <c r="F49" s="1209"/>
      <c r="G49" s="1209"/>
      <c r="H49" s="1210"/>
    </row>
    <row r="50" spans="2:8" ht="13.5" customHeight="1">
      <c r="B50" s="34"/>
      <c r="C50" s="39"/>
      <c r="H50" s="8"/>
    </row>
    <row r="51" spans="2:8" ht="29.4" customHeight="1">
      <c r="B51" s="1064" t="s">
        <v>1049</v>
      </c>
      <c r="C51" s="1205" t="s">
        <v>1039</v>
      </c>
      <c r="D51" s="1229"/>
      <c r="E51" s="1229"/>
      <c r="F51" s="1229"/>
      <c r="G51" s="1229"/>
      <c r="H51" s="1230"/>
    </row>
    <row r="52" spans="2:8" ht="31.95" customHeight="1">
      <c r="B52" s="245"/>
      <c r="C52" s="1231"/>
      <c r="D52" s="1232"/>
      <c r="E52" s="1232"/>
      <c r="F52" s="1232"/>
      <c r="G52" s="1232"/>
      <c r="H52" s="1233"/>
    </row>
    <row r="53" spans="2:8" ht="13.5" customHeight="1">
      <c r="B53" s="34"/>
      <c r="C53" s="39"/>
      <c r="H53" s="8"/>
    </row>
    <row r="54" spans="2:8" ht="13.5" customHeight="1">
      <c r="B54" s="319">
        <v>1</v>
      </c>
      <c r="C54" s="1205" t="s">
        <v>408</v>
      </c>
      <c r="D54" s="1206"/>
      <c r="E54" s="1206"/>
      <c r="F54" s="1206"/>
      <c r="G54" s="1206"/>
      <c r="H54" s="1187"/>
    </row>
    <row r="55" spans="2:8" ht="13.5" customHeight="1">
      <c r="B55" s="245"/>
      <c r="C55" s="1188"/>
      <c r="D55" s="1207"/>
      <c r="E55" s="1207"/>
      <c r="F55" s="1207"/>
      <c r="G55" s="1207"/>
      <c r="H55" s="1189"/>
    </row>
    <row r="56" spans="2:8" ht="13.5" customHeight="1">
      <c r="B56" s="245"/>
      <c r="C56" s="330"/>
      <c r="D56" s="238"/>
      <c r="E56" s="238"/>
      <c r="F56" s="238"/>
      <c r="G56" s="238"/>
      <c r="H56" s="239"/>
    </row>
    <row r="57" spans="2:8" ht="13.5" customHeight="1">
      <c r="B57" s="319">
        <v>2</v>
      </c>
      <c r="C57" s="1205" t="s">
        <v>407</v>
      </c>
      <c r="D57" s="1206"/>
      <c r="E57" s="1206"/>
      <c r="F57" s="1206"/>
      <c r="G57" s="1206"/>
      <c r="H57" s="1187"/>
    </row>
    <row r="58" spans="2:8" ht="13.5" customHeight="1">
      <c r="B58" s="245"/>
      <c r="C58" s="1188"/>
      <c r="D58" s="1207"/>
      <c r="E58" s="1207"/>
      <c r="F58" s="1207"/>
      <c r="G58" s="1207"/>
      <c r="H58" s="1189"/>
    </row>
    <row r="59" spans="2:8" ht="13.5" customHeight="1">
      <c r="B59" s="245"/>
      <c r="C59" s="1154"/>
      <c r="D59" s="1134"/>
      <c r="E59" s="1134"/>
      <c r="F59" s="1134"/>
      <c r="G59" s="1134"/>
      <c r="H59" s="1135"/>
    </row>
    <row r="60" spans="2:8" ht="13.5" customHeight="1">
      <c r="B60" s="34"/>
      <c r="C60" s="39"/>
      <c r="H60" s="8"/>
    </row>
    <row r="61" spans="2:8" ht="13.5" customHeight="1">
      <c r="B61" s="22"/>
      <c r="C61" s="22"/>
      <c r="D61" s="23"/>
      <c r="E61" s="23"/>
      <c r="F61" s="23"/>
      <c r="G61" s="228"/>
      <c r="H61" s="24"/>
    </row>
  </sheetData>
  <mergeCells count="11">
    <mergeCell ref="B4:H4"/>
    <mergeCell ref="B5:H5"/>
    <mergeCell ref="C54:H55"/>
    <mergeCell ref="C59:H59"/>
    <mergeCell ref="C49:H49"/>
    <mergeCell ref="D23:H24"/>
    <mergeCell ref="D36:H37"/>
    <mergeCell ref="C57:H58"/>
    <mergeCell ref="D12:H13"/>
    <mergeCell ref="C51:H51"/>
    <mergeCell ref="C52:H52"/>
  </mergeCells>
  <phoneticPr fontId="0" type="noConversion"/>
  <printOptions horizontalCentered="1"/>
  <pageMargins left="0.5" right="0.5" top="1.19" bottom="0.5" header="0.5" footer="0.25"/>
  <pageSetup scale="74" orientation="portrait" r:id="rId1"/>
  <headerFooter alignWithMargins="0">
    <oddHeader>&amp;L&amp;12Annual Report of  &amp;UYour Telephone Company Name&amp;R&amp;12Year Ending &amp;UDecember 31, 2024</oddHeader>
    <oddFooter>&amp;C&amp;12&amp;A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2016"/>
  <sheetViews>
    <sheetView showGridLines="0" zoomScaleNormal="100" workbookViewId="0">
      <pane xSplit="1" ySplit="10" topLeftCell="B11" activePane="bottomRight" state="frozen"/>
      <selection pane="topRight" activeCell="B1" sqref="B1"/>
      <selection pane="bottomLeft" activeCell="A11" sqref="A11"/>
      <selection pane="bottomRight" activeCell="B11" sqref="B11"/>
    </sheetView>
  </sheetViews>
  <sheetFormatPr defaultColWidth="9.109375" defaultRowHeight="13.2"/>
  <cols>
    <col min="1" max="1" width="3.44140625" style="329" customWidth="1"/>
    <col min="2" max="2" width="6.44140625" style="3" customWidth="1"/>
    <col min="3" max="3" width="20.33203125" style="3" customWidth="1"/>
    <col min="4" max="4" width="22.44140625" style="3" customWidth="1"/>
    <col min="5" max="5" width="23.109375" style="3" customWidth="1"/>
    <col min="6" max="6" width="13.6640625" style="39" customWidth="1"/>
    <col min="7" max="7" width="14.44140625" style="3" customWidth="1"/>
    <col min="8" max="8" width="15.44140625" style="3" customWidth="1"/>
    <col min="9" max="9" width="14.44140625" style="3" customWidth="1"/>
    <col min="10" max="10" width="16" style="3" customWidth="1"/>
    <col min="11" max="11" width="5.6640625" style="329" customWidth="1"/>
    <col min="12" max="13" width="12.6640625" style="193" customWidth="1"/>
    <col min="14" max="14" width="11.6640625" style="3" customWidth="1"/>
    <col min="15" max="16384" width="9.109375" style="3"/>
  </cols>
  <sheetData>
    <row r="1" spans="2:13">
      <c r="F1" s="3"/>
    </row>
    <row r="2" spans="2:13" ht="15" customHeight="1">
      <c r="B2" s="1244" t="s">
        <v>689</v>
      </c>
      <c r="C2" s="1245"/>
      <c r="D2" s="1245"/>
      <c r="E2" s="1245"/>
      <c r="F2" s="1245"/>
      <c r="G2" s="1245"/>
      <c r="H2" s="1245"/>
      <c r="I2" s="1245"/>
      <c r="J2" s="1246"/>
      <c r="L2" s="192" t="s">
        <v>552</v>
      </c>
      <c r="M2" s="192" t="s">
        <v>682</v>
      </c>
    </row>
    <row r="3" spans="2:13" ht="15" customHeight="1">
      <c r="B3" s="1247" t="s">
        <v>688</v>
      </c>
      <c r="C3" s="1248"/>
      <c r="D3" s="1248"/>
      <c r="E3" s="1248"/>
      <c r="F3" s="1248"/>
      <c r="G3" s="1248"/>
      <c r="H3" s="1248"/>
      <c r="I3" s="1248"/>
      <c r="J3" s="1249"/>
      <c r="L3" s="192" t="s">
        <v>598</v>
      </c>
      <c r="M3" s="192" t="s">
        <v>339</v>
      </c>
    </row>
    <row r="4" spans="2:13" ht="15" customHeight="1">
      <c r="B4" s="1250" t="s">
        <v>1031</v>
      </c>
      <c r="C4" s="1251"/>
      <c r="D4" s="1251"/>
      <c r="E4" s="1251"/>
      <c r="F4" s="1251"/>
      <c r="G4" s="1251"/>
      <c r="H4" s="1251"/>
      <c r="I4" s="1251"/>
      <c r="J4" s="1252"/>
      <c r="L4" s="192"/>
      <c r="M4" s="192"/>
    </row>
    <row r="5" spans="2:13" ht="15" customHeight="1">
      <c r="B5" s="99"/>
      <c r="C5" s="99"/>
      <c r="D5" s="94"/>
      <c r="E5" s="94"/>
      <c r="F5" s="44" t="s">
        <v>817</v>
      </c>
      <c r="G5" s="51" t="s">
        <v>552</v>
      </c>
      <c r="H5" s="45" t="s">
        <v>336</v>
      </c>
      <c r="I5" s="51"/>
      <c r="J5" s="51" t="s">
        <v>682</v>
      </c>
      <c r="L5" s="192"/>
      <c r="M5" s="192"/>
    </row>
    <row r="6" spans="2:13" ht="15" customHeight="1">
      <c r="B6" s="100"/>
      <c r="C6" s="100"/>
      <c r="D6" s="40"/>
      <c r="E6" s="40"/>
      <c r="F6" s="38" t="s">
        <v>818</v>
      </c>
      <c r="G6" s="30" t="s">
        <v>352</v>
      </c>
      <c r="H6" s="1" t="s">
        <v>555</v>
      </c>
      <c r="I6" s="25" t="s">
        <v>292</v>
      </c>
      <c r="J6" s="25" t="s">
        <v>339</v>
      </c>
      <c r="L6" s="192"/>
      <c r="M6" s="192"/>
    </row>
    <row r="7" spans="2:13" ht="15" customHeight="1">
      <c r="B7" s="100"/>
      <c r="C7" s="100"/>
      <c r="D7" s="40"/>
      <c r="E7" s="40"/>
      <c r="F7" s="38" t="s">
        <v>819</v>
      </c>
      <c r="G7" s="25" t="s">
        <v>334</v>
      </c>
      <c r="H7" s="1" t="s">
        <v>337</v>
      </c>
      <c r="I7" s="25" t="s">
        <v>175</v>
      </c>
      <c r="J7" s="25" t="s">
        <v>292</v>
      </c>
      <c r="L7" s="192"/>
      <c r="M7" s="192"/>
    </row>
    <row r="8" spans="2:13" ht="13.5" customHeight="1">
      <c r="B8" s="25" t="s">
        <v>553</v>
      </c>
      <c r="F8" s="38" t="s">
        <v>335</v>
      </c>
      <c r="G8" s="25" t="s">
        <v>335</v>
      </c>
      <c r="H8" s="1" t="s">
        <v>338</v>
      </c>
      <c r="I8" s="25" t="s">
        <v>155</v>
      </c>
      <c r="J8" s="25" t="s">
        <v>552</v>
      </c>
      <c r="L8" s="192" t="s">
        <v>339</v>
      </c>
      <c r="M8" s="192" t="s">
        <v>292</v>
      </c>
    </row>
    <row r="9" spans="2:13" ht="13.5" customHeight="1">
      <c r="B9" s="25" t="s">
        <v>560</v>
      </c>
      <c r="C9" s="40" t="s">
        <v>554</v>
      </c>
      <c r="D9" s="40"/>
      <c r="E9" s="40"/>
      <c r="F9" s="25" t="s">
        <v>333</v>
      </c>
      <c r="G9" s="26" t="s">
        <v>333</v>
      </c>
      <c r="H9" s="1"/>
      <c r="I9" s="20"/>
      <c r="J9" s="25"/>
      <c r="L9" s="219" t="s">
        <v>351</v>
      </c>
      <c r="M9" s="219" t="s">
        <v>552</v>
      </c>
    </row>
    <row r="10" spans="2:13" ht="13.5" customHeight="1">
      <c r="B10" s="27"/>
      <c r="C10" s="36"/>
      <c r="D10" s="36"/>
      <c r="E10" s="36"/>
      <c r="F10" s="748" t="s">
        <v>739</v>
      </c>
      <c r="G10" s="747" t="s">
        <v>740</v>
      </c>
      <c r="H10" s="200" t="s">
        <v>746</v>
      </c>
      <c r="I10" s="748" t="s">
        <v>751</v>
      </c>
      <c r="J10" s="748" t="s">
        <v>758</v>
      </c>
      <c r="L10" s="192"/>
      <c r="M10" s="192"/>
    </row>
    <row r="11" spans="2:13" ht="13.5" customHeight="1">
      <c r="B11" s="25"/>
      <c r="C11" s="345" t="s">
        <v>697</v>
      </c>
      <c r="D11" s="41"/>
      <c r="E11" s="40"/>
      <c r="F11" s="19" t="s">
        <v>556</v>
      </c>
      <c r="G11" s="19"/>
      <c r="H11" s="19"/>
      <c r="I11" s="19"/>
      <c r="J11" s="19"/>
    </row>
    <row r="12" spans="2:13" ht="13.5" customHeight="1">
      <c r="B12" s="25">
        <v>3100</v>
      </c>
      <c r="C12" s="6" t="s">
        <v>206</v>
      </c>
      <c r="D12" s="6"/>
      <c r="E12" s="6"/>
      <c r="F12" s="277">
        <f>'10'!D42</f>
        <v>0</v>
      </c>
      <c r="G12" s="277">
        <f>'10'!G42</f>
        <v>0</v>
      </c>
      <c r="H12" s="277">
        <f>'10'!H42</f>
        <v>0</v>
      </c>
      <c r="I12" s="1093"/>
      <c r="J12" s="277">
        <f>'10'!J42</f>
        <v>0</v>
      </c>
      <c r="L12" s="197">
        <f>+J12</f>
        <v>0</v>
      </c>
      <c r="M12" s="197">
        <f>+'10'!J47</f>
        <v>0</v>
      </c>
    </row>
    <row r="13" spans="2:13" ht="13.5" customHeight="1">
      <c r="B13" s="25">
        <v>3400</v>
      </c>
      <c r="C13" s="29" t="s">
        <v>207</v>
      </c>
      <c r="D13" s="6"/>
      <c r="E13" s="6"/>
      <c r="F13" s="7">
        <f>'10'!D44</f>
        <v>0</v>
      </c>
      <c r="G13" s="7">
        <f>'10'!G44</f>
        <v>0</v>
      </c>
      <c r="H13" s="576">
        <f>'10'!H44</f>
        <v>0</v>
      </c>
      <c r="I13" s="1093"/>
      <c r="J13" s="53">
        <f>'10'!J44</f>
        <v>0</v>
      </c>
      <c r="L13" s="194">
        <f>+J13</f>
        <v>0</v>
      </c>
      <c r="M13" s="194">
        <f>+'10'!J52</f>
        <v>0</v>
      </c>
    </row>
    <row r="14" spans="2:13" ht="13.5" customHeight="1">
      <c r="B14" s="25"/>
      <c r="C14" s="4" t="s">
        <v>1</v>
      </c>
      <c r="D14" s="6"/>
      <c r="E14" s="6"/>
      <c r="F14" s="7">
        <f>'10'!D46</f>
        <v>0</v>
      </c>
      <c r="G14" s="7">
        <f>'10'!G46</f>
        <v>0</v>
      </c>
      <c r="H14" s="576">
        <f>'10'!H46</f>
        <v>0</v>
      </c>
      <c r="I14" s="1093"/>
      <c r="J14" s="53">
        <f>'10'!J46</f>
        <v>0</v>
      </c>
      <c r="L14" s="194"/>
      <c r="M14" s="194"/>
    </row>
    <row r="15" spans="2:13" ht="13.5" customHeight="1">
      <c r="B15" s="25"/>
      <c r="C15" s="6" t="s">
        <v>208</v>
      </c>
      <c r="D15" s="6"/>
      <c r="E15" s="6"/>
      <c r="F15" s="575">
        <f>SUM(F12:F14)</f>
        <v>0</v>
      </c>
      <c r="G15" s="575">
        <f>SUM(G12:G14)</f>
        <v>0</v>
      </c>
      <c r="H15" s="575">
        <f>SUM(H12:H14)</f>
        <v>0</v>
      </c>
      <c r="I15" s="1094"/>
      <c r="J15" s="575">
        <f t="shared" ref="J15" si="0">SUM(J12:J14)</f>
        <v>0</v>
      </c>
      <c r="L15" s="194"/>
      <c r="M15" s="194"/>
    </row>
    <row r="16" spans="2:13" ht="13.5" customHeight="1">
      <c r="B16" s="25">
        <v>3200</v>
      </c>
      <c r="C16" s="29" t="s">
        <v>699</v>
      </c>
      <c r="D16" s="6"/>
      <c r="E16" s="6"/>
      <c r="F16" s="7">
        <f>'10'!D48</f>
        <v>0</v>
      </c>
      <c r="G16" s="7">
        <f>'10'!G48</f>
        <v>0</v>
      </c>
      <c r="H16" s="576">
        <f>'10'!H48</f>
        <v>0</v>
      </c>
      <c r="I16" s="1092"/>
      <c r="J16" s="7">
        <f>'10'!J48</f>
        <v>0</v>
      </c>
      <c r="L16" s="194">
        <f>+J16</f>
        <v>0</v>
      </c>
      <c r="M16" s="194">
        <f>+'10'!J48</f>
        <v>0</v>
      </c>
    </row>
    <row r="17" spans="2:14" ht="13.5" customHeight="1">
      <c r="B17" s="25">
        <v>3300</v>
      </c>
      <c r="C17" s="4" t="s">
        <v>877</v>
      </c>
      <c r="D17" s="6"/>
      <c r="E17" s="6"/>
      <c r="F17" s="7">
        <f>'10'!D51</f>
        <v>0</v>
      </c>
      <c r="G17" s="7">
        <f>'10'!G51</f>
        <v>0</v>
      </c>
      <c r="H17" s="576">
        <f>'10'!H51</f>
        <v>0</v>
      </c>
      <c r="I17" s="1092"/>
      <c r="J17" s="53">
        <f>'10'!J51+'10'!J52</f>
        <v>0</v>
      </c>
      <c r="L17" s="194">
        <f>+J17</f>
        <v>0</v>
      </c>
      <c r="M17" s="194">
        <f>+'10'!J51</f>
        <v>0</v>
      </c>
      <c r="N17" s="836"/>
    </row>
    <row r="18" spans="2:14" ht="13.5" customHeight="1">
      <c r="B18" s="25"/>
      <c r="C18" s="29"/>
      <c r="D18" s="6"/>
      <c r="E18" s="6"/>
      <c r="F18" s="348"/>
      <c r="G18" s="348"/>
      <c r="H18" s="348"/>
      <c r="I18" s="348"/>
      <c r="J18" s="348"/>
      <c r="L18" s="194"/>
      <c r="M18" s="194"/>
    </row>
    <row r="19" spans="2:14" ht="13.5" customHeight="1">
      <c r="B19" s="25"/>
      <c r="C19" s="6" t="s">
        <v>698</v>
      </c>
      <c r="D19" s="35"/>
      <c r="E19" s="6"/>
      <c r="F19" s="264">
        <f>SUM(F15:F17)</f>
        <v>0</v>
      </c>
      <c r="G19" s="264">
        <f>SUM(G15:G17)</f>
        <v>0</v>
      </c>
      <c r="H19" s="264">
        <f>SUM(H15:H17)</f>
        <v>0</v>
      </c>
      <c r="I19" s="289" t="e">
        <f>J19/H19</f>
        <v>#DIV/0!</v>
      </c>
      <c r="J19" s="264">
        <f>SUM(J15:J17)</f>
        <v>0</v>
      </c>
      <c r="L19" s="194">
        <f>SUM(L12:L17)</f>
        <v>0</v>
      </c>
      <c r="M19" s="194">
        <f>SUM(M12:M17)</f>
        <v>0</v>
      </c>
    </row>
    <row r="20" spans="2:14" ht="23.25" customHeight="1">
      <c r="B20" s="25"/>
      <c r="C20" s="540"/>
      <c r="D20" s="680"/>
      <c r="E20" s="540"/>
      <c r="F20" s="681"/>
      <c r="G20" s="682"/>
      <c r="H20" s="682"/>
      <c r="I20" s="682"/>
      <c r="J20" s="681"/>
      <c r="L20" s="194"/>
      <c r="M20" s="194"/>
    </row>
    <row r="21" spans="2:14" ht="23.25" customHeight="1">
      <c r="B21" s="25"/>
      <c r="C21" s="540"/>
      <c r="D21" s="540"/>
      <c r="E21" s="540"/>
      <c r="F21" s="683"/>
      <c r="G21" s="684"/>
      <c r="H21" s="684"/>
      <c r="I21" s="684"/>
      <c r="J21" s="683"/>
      <c r="L21" s="194"/>
      <c r="M21" s="194"/>
    </row>
    <row r="22" spans="2:14" ht="13.5" customHeight="1">
      <c r="B22" s="25"/>
      <c r="C22" s="1242" t="s">
        <v>2</v>
      </c>
      <c r="D22" s="1243"/>
      <c r="F22" s="56"/>
      <c r="G22" s="69"/>
      <c r="H22" s="69"/>
      <c r="I22" s="69"/>
      <c r="J22" s="56"/>
      <c r="L22" s="194"/>
      <c r="M22" s="194"/>
    </row>
    <row r="23" spans="2:14" ht="13.5" customHeight="1">
      <c r="B23" s="25"/>
      <c r="C23" s="6" t="s">
        <v>700</v>
      </c>
      <c r="D23" s="6"/>
      <c r="E23" s="685" t="s">
        <v>1032</v>
      </c>
      <c r="F23" s="78">
        <f>'4'!D46</f>
        <v>0</v>
      </c>
      <c r="G23" s="78">
        <f>'4'!E46</f>
        <v>0</v>
      </c>
      <c r="H23" s="78">
        <f>'4'!F46</f>
        <v>0</v>
      </c>
      <c r="I23" s="830" t="e">
        <f>J23/H23</f>
        <v>#DIV/0!</v>
      </c>
      <c r="J23" s="78">
        <f>'4'!H46</f>
        <v>0</v>
      </c>
      <c r="L23" s="198">
        <f>+'4'!F22+'4'!F35+'4'!F44-'5'!L19</f>
        <v>0</v>
      </c>
      <c r="M23" s="198">
        <f>+'4'!H22+'4'!H44-'5'!M19</f>
        <v>0</v>
      </c>
    </row>
    <row r="24" spans="2:14" ht="13.5" customHeight="1">
      <c r="B24" s="25"/>
      <c r="C24" s="6" t="s">
        <v>698</v>
      </c>
      <c r="D24" s="6"/>
      <c r="E24" s="6"/>
      <c r="F24" s="78">
        <f>-F19</f>
        <v>0</v>
      </c>
      <c r="G24" s="78">
        <f>-G19</f>
        <v>0</v>
      </c>
      <c r="H24" s="78">
        <f>-H19</f>
        <v>0</v>
      </c>
      <c r="I24" s="921" t="e">
        <f>J24/H24</f>
        <v>#DIV/0!</v>
      </c>
      <c r="J24" s="78">
        <f>-J19</f>
        <v>0</v>
      </c>
      <c r="L24" s="198"/>
      <c r="M24" s="198"/>
    </row>
    <row r="25" spans="2:14" ht="13.5" customHeight="1">
      <c r="B25" s="25"/>
      <c r="C25" s="1253" t="s">
        <v>700</v>
      </c>
      <c r="D25" s="1254"/>
      <c r="E25" s="1255"/>
      <c r="F25" s="91">
        <f>F23+F24</f>
        <v>0</v>
      </c>
      <c r="G25" s="91">
        <f>G23+G24</f>
        <v>0</v>
      </c>
      <c r="H25" s="91">
        <f>H23+H24</f>
        <v>0</v>
      </c>
      <c r="I25" s="830" t="e">
        <f>J25/H25</f>
        <v>#DIV/0!</v>
      </c>
      <c r="J25" s="91">
        <f>J23+J24</f>
        <v>0</v>
      </c>
      <c r="L25" s="198"/>
      <c r="M25" s="198"/>
    </row>
    <row r="26" spans="2:14" ht="13.5" customHeight="1">
      <c r="B26" s="25"/>
      <c r="C26" s="6" t="s">
        <v>209</v>
      </c>
      <c r="D26" s="6"/>
      <c r="E26" s="6"/>
      <c r="F26" s="7"/>
      <c r="G26" s="923"/>
      <c r="H26" s="91"/>
      <c r="I26" s="91"/>
      <c r="J26" s="91"/>
      <c r="L26" s="198"/>
      <c r="M26" s="198"/>
    </row>
    <row r="27" spans="2:14" ht="26.25" customHeight="1">
      <c r="B27" s="25"/>
      <c r="C27" s="1239" t="s">
        <v>878</v>
      </c>
      <c r="D27" s="1240"/>
      <c r="E27" s="1241"/>
      <c r="F27" s="7"/>
      <c r="G27" s="53"/>
      <c r="H27" s="7"/>
      <c r="I27" s="7"/>
      <c r="J27" s="7"/>
      <c r="L27" s="194"/>
      <c r="M27" s="194"/>
    </row>
    <row r="28" spans="2:14" ht="13.5" customHeight="1">
      <c r="B28" s="25"/>
      <c r="C28" s="4" t="s">
        <v>879</v>
      </c>
      <c r="D28" s="6"/>
      <c r="E28" s="6"/>
      <c r="F28" s="7">
        <f>F26+F27</f>
        <v>0</v>
      </c>
      <c r="G28" s="53">
        <f>G26+G27</f>
        <v>0</v>
      </c>
      <c r="H28" s="7">
        <f>H26+H27</f>
        <v>0</v>
      </c>
      <c r="I28" s="7"/>
      <c r="J28" s="7">
        <f>J26+J27</f>
        <v>0</v>
      </c>
      <c r="L28" s="194"/>
      <c r="M28" s="194"/>
    </row>
    <row r="29" spans="2:14" ht="13.5" customHeight="1">
      <c r="B29" s="25"/>
      <c r="C29" s="62"/>
      <c r="F29" s="31"/>
      <c r="G29" s="31"/>
      <c r="H29" s="31"/>
      <c r="I29" s="31"/>
      <c r="J29" s="31"/>
      <c r="L29" s="194"/>
      <c r="M29" s="194"/>
    </row>
    <row r="30" spans="2:14" ht="13.5" customHeight="1">
      <c r="B30" s="25"/>
      <c r="C30" s="336" t="s">
        <v>210</v>
      </c>
      <c r="D30" s="23"/>
      <c r="E30" s="23"/>
      <c r="F30" s="78">
        <f>F25+F28</f>
        <v>0</v>
      </c>
      <c r="G30" s="78">
        <f>G25+G28</f>
        <v>0</v>
      </c>
      <c r="H30" s="78">
        <f>H25+H28</f>
        <v>0</v>
      </c>
      <c r="I30" s="830" t="e">
        <f>J30/H30</f>
        <v>#DIV/0!</v>
      </c>
      <c r="J30" s="78">
        <f>J25+J28</f>
        <v>0</v>
      </c>
    </row>
    <row r="31" spans="2:14" ht="13.5" customHeight="1">
      <c r="B31" s="38"/>
      <c r="C31" s="346"/>
      <c r="D31" s="18"/>
      <c r="F31" s="3"/>
      <c r="G31" s="18"/>
      <c r="H31" s="18"/>
      <c r="I31" s="18"/>
      <c r="J31" s="21"/>
    </row>
    <row r="32" spans="2:14" ht="13.5" customHeight="1">
      <c r="B32" s="38">
        <v>1</v>
      </c>
      <c r="C32" s="347" t="s">
        <v>73</v>
      </c>
      <c r="F32" s="23"/>
      <c r="I32" s="23"/>
      <c r="J32" s="24"/>
    </row>
    <row r="33" spans="2:13" ht="13.5" customHeight="1">
      <c r="B33" s="37"/>
      <c r="C33" s="1186"/>
      <c r="D33" s="1206"/>
      <c r="E33" s="1206"/>
      <c r="F33" s="1133"/>
      <c r="G33" s="1206"/>
      <c r="H33" s="1206"/>
      <c r="I33" s="1206"/>
      <c r="J33" s="1187"/>
    </row>
    <row r="34" spans="2:13" ht="13.5" customHeight="1">
      <c r="B34" s="34"/>
      <c r="C34" s="1179"/>
      <c r="D34" s="1133"/>
      <c r="E34" s="1133"/>
      <c r="F34" s="1133"/>
      <c r="G34" s="1133"/>
      <c r="H34" s="1133"/>
      <c r="I34" s="1133"/>
      <c r="J34" s="1234"/>
    </row>
    <row r="35" spans="2:13" ht="13.5" customHeight="1">
      <c r="B35" s="34"/>
      <c r="C35" s="1188"/>
      <c r="D35" s="1207"/>
      <c r="E35" s="1207"/>
      <c r="F35" s="1207"/>
      <c r="G35" s="1207"/>
      <c r="H35" s="1207"/>
      <c r="I35" s="1207"/>
      <c r="J35" s="1189"/>
    </row>
    <row r="36" spans="2:13" ht="13.5" customHeight="1">
      <c r="B36" s="260"/>
      <c r="C36" s="257"/>
      <c r="D36" s="258"/>
      <c r="E36" s="258"/>
      <c r="F36" s="358"/>
      <c r="G36" s="258"/>
      <c r="H36" s="258"/>
      <c r="I36" s="258"/>
      <c r="J36" s="261"/>
    </row>
    <row r="37" spans="2:13" ht="13.5" customHeight="1">
      <c r="B37" s="260"/>
      <c r="C37" s="257"/>
      <c r="D37" s="258"/>
      <c r="E37" s="258"/>
      <c r="F37" s="358"/>
      <c r="G37" s="258"/>
      <c r="H37" s="258"/>
      <c r="I37" s="258"/>
      <c r="J37" s="261"/>
    </row>
    <row r="38" spans="2:13" ht="20.25" customHeight="1">
      <c r="B38" s="1167" t="s">
        <v>69</v>
      </c>
      <c r="C38" s="1197"/>
      <c r="D38" s="1197"/>
      <c r="E38" s="1197"/>
      <c r="F38" s="1197"/>
      <c r="G38" s="1197"/>
      <c r="H38" s="1197"/>
      <c r="I38" s="1197"/>
      <c r="J38" s="1198"/>
      <c r="L38" s="198"/>
      <c r="M38" s="198"/>
    </row>
    <row r="39" spans="2:13" ht="15" customHeight="1">
      <c r="B39" s="51">
        <v>1</v>
      </c>
      <c r="C39" s="252" t="s">
        <v>70</v>
      </c>
      <c r="D39" s="18"/>
      <c r="E39" s="18"/>
      <c r="F39" s="9"/>
      <c r="G39" s="253"/>
      <c r="H39" s="253"/>
      <c r="I39" s="255"/>
      <c r="J39" s="254"/>
      <c r="M39" s="199"/>
    </row>
    <row r="40" spans="2:13" ht="15" customHeight="1">
      <c r="B40" s="25">
        <v>2</v>
      </c>
      <c r="C40" s="62" t="s">
        <v>67</v>
      </c>
      <c r="G40" s="222"/>
      <c r="H40" s="222"/>
      <c r="I40" s="256"/>
      <c r="J40" s="69"/>
      <c r="M40" s="199"/>
    </row>
    <row r="41" spans="2:13" ht="15" customHeight="1">
      <c r="B41" s="25">
        <v>3</v>
      </c>
      <c r="C41" s="62" t="s">
        <v>68</v>
      </c>
      <c r="I41" s="8"/>
      <c r="J41" s="86"/>
    </row>
    <row r="42" spans="2:13" ht="15" customHeight="1">
      <c r="B42" s="46"/>
      <c r="C42" s="22"/>
      <c r="D42" s="23"/>
      <c r="F42" s="3"/>
      <c r="G42" s="23"/>
      <c r="H42" s="23"/>
      <c r="I42" s="24"/>
      <c r="J42" s="271"/>
    </row>
    <row r="43" spans="2:13" ht="15" customHeight="1">
      <c r="B43" s="25">
        <v>4</v>
      </c>
      <c r="C43" s="134" t="s">
        <v>313</v>
      </c>
      <c r="D43" s="23"/>
      <c r="E43" s="18"/>
      <c r="F43" s="9"/>
      <c r="G43" s="223"/>
      <c r="H43" s="223"/>
      <c r="I43" s="221"/>
      <c r="J43" s="350">
        <f>SUM(J39:J41)</f>
        <v>0</v>
      </c>
      <c r="M43" s="199"/>
    </row>
    <row r="44" spans="2:13" ht="13.5" customHeight="1">
      <c r="B44" s="34"/>
      <c r="C44" s="9"/>
      <c r="E44" s="18"/>
      <c r="F44" s="18"/>
      <c r="I44" s="18"/>
      <c r="J44" s="21"/>
    </row>
    <row r="45" spans="2:13" ht="13.5" customHeight="1">
      <c r="B45" s="38" t="s">
        <v>117</v>
      </c>
      <c r="C45" s="347" t="s">
        <v>156</v>
      </c>
      <c r="E45" s="23"/>
      <c r="F45" s="23"/>
      <c r="I45" s="23"/>
      <c r="J45" s="24"/>
    </row>
    <row r="46" spans="2:13" ht="13.5" customHeight="1">
      <c r="B46" s="37"/>
      <c r="C46" s="1186"/>
      <c r="D46" s="1206"/>
      <c r="E46" s="1133"/>
      <c r="F46" s="1133"/>
      <c r="G46" s="1206"/>
      <c r="H46" s="1206"/>
      <c r="I46" s="1206"/>
      <c r="J46" s="1187"/>
    </row>
    <row r="47" spans="2:13" ht="13.5" customHeight="1">
      <c r="B47" s="34"/>
      <c r="C47" s="1179"/>
      <c r="D47" s="1133"/>
      <c r="E47" s="1133"/>
      <c r="F47" s="1133"/>
      <c r="G47" s="1133"/>
      <c r="H47" s="1133"/>
      <c r="I47" s="1133"/>
      <c r="J47" s="1234"/>
    </row>
    <row r="48" spans="2:13" ht="13.5" customHeight="1">
      <c r="B48" s="34"/>
      <c r="C48" s="1188"/>
      <c r="D48" s="1207"/>
      <c r="E48" s="1133"/>
      <c r="F48" s="1133"/>
      <c r="G48" s="1207"/>
      <c r="H48" s="1207"/>
      <c r="I48" s="1133"/>
      <c r="J48" s="1234"/>
    </row>
    <row r="49" spans="2:13" ht="13.5" customHeight="1">
      <c r="B49" s="34"/>
      <c r="C49" s="39"/>
      <c r="E49" s="18"/>
      <c r="F49" s="18"/>
      <c r="I49" s="18"/>
      <c r="J49" s="18"/>
    </row>
    <row r="50" spans="2:13" ht="13.5" customHeight="1">
      <c r="B50" s="248"/>
      <c r="C50" s="249"/>
      <c r="D50" s="249"/>
      <c r="E50" s="249"/>
      <c r="F50" s="249"/>
      <c r="G50" s="249"/>
      <c r="H50" s="249"/>
      <c r="I50" s="249"/>
      <c r="J50" s="249"/>
    </row>
    <row r="51" spans="2:13" ht="30.9" customHeight="1">
      <c r="B51" s="332" t="s">
        <v>118</v>
      </c>
      <c r="C51" s="1235" t="s">
        <v>71</v>
      </c>
      <c r="D51" s="1236"/>
      <c r="E51" s="1134"/>
      <c r="F51" s="1134"/>
      <c r="G51" s="1236"/>
      <c r="H51" s="1236"/>
      <c r="I51" s="1134"/>
      <c r="J51" s="578"/>
    </row>
    <row r="52" spans="2:13" ht="12.9" customHeight="1">
      <c r="B52" s="44"/>
      <c r="C52" s="9"/>
      <c r="D52" s="18"/>
      <c r="E52" s="18"/>
      <c r="F52" s="18"/>
      <c r="G52" s="18"/>
      <c r="H52" s="21"/>
      <c r="I52" s="1237" t="s">
        <v>72</v>
      </c>
      <c r="J52" s="1238"/>
      <c r="L52" s="191"/>
      <c r="M52" s="191"/>
    </row>
    <row r="53" spans="2:13" ht="25.5" customHeight="1">
      <c r="B53" s="39"/>
      <c r="C53" s="510" t="s">
        <v>74</v>
      </c>
      <c r="D53"/>
      <c r="E53" s="571"/>
      <c r="F53" s="571"/>
      <c r="H53" s="744" t="s">
        <v>858</v>
      </c>
      <c r="I53" s="570" t="s">
        <v>558</v>
      </c>
      <c r="J53" s="570" t="s">
        <v>559</v>
      </c>
      <c r="L53" s="192"/>
      <c r="M53" s="192"/>
    </row>
    <row r="54" spans="2:13" ht="12.9" customHeight="1">
      <c r="B54" s="38"/>
      <c r="C54" s="1186"/>
      <c r="D54" s="1206"/>
      <c r="E54" s="1206"/>
      <c r="F54" s="1206"/>
      <c r="G54" s="1187"/>
      <c r="H54" s="21"/>
      <c r="I54" s="47"/>
      <c r="J54" s="47"/>
    </row>
    <row r="55" spans="2:13" ht="12.9" customHeight="1">
      <c r="B55" s="38"/>
      <c r="C55" s="1179"/>
      <c r="D55" s="1133"/>
      <c r="E55" s="1133"/>
      <c r="F55" s="1133"/>
      <c r="G55" s="1234"/>
      <c r="H55" s="8"/>
      <c r="I55" s="20"/>
      <c r="J55" s="20"/>
    </row>
    <row r="56" spans="2:13" ht="12.9" customHeight="1">
      <c r="B56" s="38"/>
      <c r="C56" s="1179"/>
      <c r="D56" s="1133"/>
      <c r="E56" s="1133"/>
      <c r="F56" s="1133"/>
      <c r="G56" s="1234"/>
      <c r="H56" s="8"/>
      <c r="I56" s="20"/>
      <c r="J56" s="20"/>
    </row>
    <row r="57" spans="2:13" ht="12.9" customHeight="1">
      <c r="B57" s="38"/>
      <c r="C57" s="1179"/>
      <c r="D57" s="1133"/>
      <c r="E57" s="1133"/>
      <c r="F57" s="1133"/>
      <c r="G57" s="1234"/>
      <c r="H57" s="8"/>
      <c r="I57" s="20"/>
      <c r="J57" s="20"/>
    </row>
    <row r="58" spans="2:13" ht="12.9" customHeight="1">
      <c r="B58" s="38"/>
      <c r="C58" s="1179"/>
      <c r="D58" s="1133"/>
      <c r="E58" s="1133"/>
      <c r="F58" s="1133"/>
      <c r="G58" s="1234"/>
      <c r="H58" s="8"/>
      <c r="I58" s="20"/>
      <c r="J58" s="20"/>
    </row>
    <row r="59" spans="2:13" ht="12.9" customHeight="1">
      <c r="B59" s="39"/>
      <c r="C59" s="1179"/>
      <c r="D59" s="1133"/>
      <c r="E59" s="1133"/>
      <c r="F59" s="1133"/>
      <c r="G59" s="1234"/>
      <c r="H59" s="12"/>
      <c r="I59" s="13"/>
      <c r="J59" s="13"/>
      <c r="M59" s="194"/>
    </row>
    <row r="60" spans="2:13">
      <c r="B60" s="39"/>
      <c r="C60" s="1188"/>
      <c r="D60" s="1207"/>
      <c r="E60" s="1207"/>
      <c r="F60" s="1207"/>
      <c r="G60" s="1189"/>
      <c r="H60" s="24"/>
      <c r="I60" s="19"/>
      <c r="J60" s="19"/>
    </row>
    <row r="61" spans="2:13">
      <c r="B61" s="39"/>
      <c r="C61" s="240" t="s">
        <v>312</v>
      </c>
      <c r="E61" s="18"/>
      <c r="F61" s="18"/>
      <c r="J61" s="8"/>
    </row>
    <row r="62" spans="2:13">
      <c r="B62" s="39"/>
      <c r="C62" s="240" t="s">
        <v>880</v>
      </c>
      <c r="E62" s="23"/>
      <c r="F62" s="23"/>
      <c r="J62" s="8"/>
    </row>
    <row r="63" spans="2:13">
      <c r="B63" s="39"/>
      <c r="C63" s="1186"/>
      <c r="D63" s="1206"/>
      <c r="E63" s="1206"/>
      <c r="F63" s="1206"/>
      <c r="G63" s="1206"/>
      <c r="H63" s="1206"/>
      <c r="I63" s="1206"/>
      <c r="J63" s="1187"/>
    </row>
    <row r="64" spans="2:13">
      <c r="B64" s="39"/>
      <c r="C64" s="1179"/>
      <c r="D64" s="1133"/>
      <c r="E64" s="1133"/>
      <c r="F64" s="1133"/>
      <c r="G64" s="1133"/>
      <c r="H64" s="1133"/>
      <c r="I64" s="1133"/>
      <c r="J64" s="1234"/>
    </row>
    <row r="65" spans="2:10">
      <c r="B65" s="39"/>
      <c r="C65" s="1179"/>
      <c r="D65" s="1133"/>
      <c r="E65" s="1133"/>
      <c r="F65" s="1133"/>
      <c r="G65" s="1133"/>
      <c r="H65" s="1133"/>
      <c r="I65" s="1133"/>
      <c r="J65" s="1234"/>
    </row>
    <row r="66" spans="2:10">
      <c r="B66" s="39"/>
      <c r="C66" s="1179"/>
      <c r="D66" s="1133"/>
      <c r="E66" s="1133"/>
      <c r="F66" s="1133"/>
      <c r="G66" s="1133"/>
      <c r="H66" s="1133"/>
      <c r="I66" s="1133"/>
      <c r="J66" s="1234"/>
    </row>
    <row r="67" spans="2:10">
      <c r="B67" s="19"/>
      <c r="C67" s="1188"/>
      <c r="D67" s="1207"/>
      <c r="E67" s="1207"/>
      <c r="F67" s="1207"/>
      <c r="G67" s="1207"/>
      <c r="H67" s="1207"/>
      <c r="I67" s="1207"/>
      <c r="J67" s="1189"/>
    </row>
    <row r="68" spans="2:10">
      <c r="E68" s="18"/>
      <c r="F68" s="18"/>
    </row>
    <row r="69" spans="2:10">
      <c r="F69" s="3"/>
    </row>
    <row r="70" spans="2:10">
      <c r="F70" s="3"/>
    </row>
    <row r="71" spans="2:10">
      <c r="F71" s="3"/>
    </row>
    <row r="72" spans="2:10">
      <c r="F72" s="3"/>
    </row>
    <row r="73" spans="2:10">
      <c r="F73" s="3"/>
    </row>
    <row r="74" spans="2:10">
      <c r="F74" s="3"/>
    </row>
    <row r="75" spans="2:10">
      <c r="F75" s="3"/>
    </row>
    <row r="76" spans="2:10">
      <c r="F76" s="3"/>
    </row>
    <row r="77" spans="2:10">
      <c r="F77" s="3"/>
    </row>
    <row r="78" spans="2:10">
      <c r="F78" s="3"/>
    </row>
    <row r="79" spans="2:10">
      <c r="F79" s="3"/>
    </row>
    <row r="80" spans="2:10">
      <c r="F80" s="3"/>
    </row>
    <row r="81" spans="6:6">
      <c r="F81" s="3"/>
    </row>
    <row r="82" spans="6:6">
      <c r="F82" s="3"/>
    </row>
    <row r="83" spans="6:6">
      <c r="F83" s="3"/>
    </row>
    <row r="84" spans="6:6">
      <c r="F84" s="3"/>
    </row>
    <row r="85" spans="6:6">
      <c r="F85" s="3"/>
    </row>
    <row r="86" spans="6:6">
      <c r="F86" s="3"/>
    </row>
    <row r="87" spans="6:6">
      <c r="F87" s="3"/>
    </row>
    <row r="88" spans="6:6">
      <c r="F88" s="3"/>
    </row>
    <row r="89" spans="6:6">
      <c r="F89" s="3"/>
    </row>
    <row r="90" spans="6:6">
      <c r="F90" s="3"/>
    </row>
    <row r="91" spans="6:6">
      <c r="F91" s="3"/>
    </row>
    <row r="92" spans="6:6">
      <c r="F92" s="3"/>
    </row>
    <row r="93" spans="6:6">
      <c r="F93" s="3"/>
    </row>
    <row r="94" spans="6:6">
      <c r="F94" s="3"/>
    </row>
    <row r="95" spans="6:6">
      <c r="F95" s="3"/>
    </row>
    <row r="96" spans="6:6">
      <c r="F96" s="3"/>
    </row>
    <row r="97" spans="6:6">
      <c r="F97" s="3"/>
    </row>
    <row r="98" spans="6:6">
      <c r="F98" s="3"/>
    </row>
    <row r="99" spans="6:6">
      <c r="F99" s="3"/>
    </row>
    <row r="100" spans="6:6">
      <c r="F100" s="3"/>
    </row>
    <row r="101" spans="6:6">
      <c r="F101" s="3"/>
    </row>
    <row r="102" spans="6:6">
      <c r="F102" s="3"/>
    </row>
    <row r="103" spans="6:6">
      <c r="F103" s="3"/>
    </row>
    <row r="104" spans="6:6">
      <c r="F104" s="3"/>
    </row>
    <row r="105" spans="6:6">
      <c r="F105" s="3"/>
    </row>
    <row r="106" spans="6:6">
      <c r="F106" s="3"/>
    </row>
    <row r="107" spans="6:6">
      <c r="F107" s="3"/>
    </row>
    <row r="108" spans="6:6">
      <c r="F108" s="3"/>
    </row>
    <row r="109" spans="6:6">
      <c r="F109" s="3"/>
    </row>
    <row r="110" spans="6:6">
      <c r="F110" s="3"/>
    </row>
    <row r="111" spans="6:6">
      <c r="F111" s="3"/>
    </row>
    <row r="112" spans="6:6">
      <c r="F112" s="3"/>
    </row>
    <row r="113" spans="6:6">
      <c r="F113" s="3"/>
    </row>
    <row r="114" spans="6:6">
      <c r="F114" s="3"/>
    </row>
    <row r="115" spans="6:6">
      <c r="F115" s="3"/>
    </row>
    <row r="116" spans="6:6">
      <c r="F116" s="3"/>
    </row>
    <row r="117" spans="6:6">
      <c r="F117" s="3"/>
    </row>
    <row r="118" spans="6:6">
      <c r="F118" s="3"/>
    </row>
    <row r="119" spans="6:6">
      <c r="F119" s="3"/>
    </row>
    <row r="120" spans="6:6">
      <c r="F120" s="3"/>
    </row>
    <row r="121" spans="6:6">
      <c r="F121" s="3"/>
    </row>
    <row r="122" spans="6:6">
      <c r="F122" s="3"/>
    </row>
    <row r="123" spans="6:6">
      <c r="F123" s="3"/>
    </row>
    <row r="124" spans="6:6">
      <c r="F124" s="3"/>
    </row>
    <row r="125" spans="6:6">
      <c r="F125" s="3"/>
    </row>
    <row r="126" spans="6:6">
      <c r="F126" s="3"/>
    </row>
    <row r="127" spans="6:6">
      <c r="F127" s="3"/>
    </row>
    <row r="128" spans="6:6">
      <c r="F128" s="3"/>
    </row>
    <row r="129" spans="6:6">
      <c r="F129" s="3"/>
    </row>
    <row r="130" spans="6:6">
      <c r="F130" s="3"/>
    </row>
    <row r="131" spans="6:6">
      <c r="F131" s="3"/>
    </row>
    <row r="132" spans="6:6">
      <c r="F132" s="3"/>
    </row>
    <row r="133" spans="6:6">
      <c r="F133" s="3"/>
    </row>
    <row r="134" spans="6:6">
      <c r="F134" s="3"/>
    </row>
    <row r="135" spans="6:6">
      <c r="F135" s="3"/>
    </row>
    <row r="136" spans="6:6">
      <c r="F136" s="3"/>
    </row>
    <row r="137" spans="6:6">
      <c r="F137" s="3"/>
    </row>
    <row r="138" spans="6:6">
      <c r="F138" s="3"/>
    </row>
    <row r="139" spans="6:6">
      <c r="F139" s="3"/>
    </row>
    <row r="140" spans="6:6">
      <c r="F140" s="3"/>
    </row>
    <row r="141" spans="6:6">
      <c r="F141" s="3"/>
    </row>
    <row r="142" spans="6:6">
      <c r="F142" s="3"/>
    </row>
    <row r="143" spans="6:6">
      <c r="F143" s="3"/>
    </row>
    <row r="144" spans="6:6">
      <c r="F144" s="3"/>
    </row>
    <row r="145" spans="6:6">
      <c r="F145" s="3"/>
    </row>
    <row r="146" spans="6:6">
      <c r="F146" s="3"/>
    </row>
    <row r="147" spans="6:6">
      <c r="F147" s="3"/>
    </row>
    <row r="148" spans="6:6">
      <c r="F148" s="3"/>
    </row>
    <row r="149" spans="6:6">
      <c r="F149" s="3"/>
    </row>
    <row r="150" spans="6:6">
      <c r="F150" s="3"/>
    </row>
    <row r="151" spans="6:6">
      <c r="F151" s="3"/>
    </row>
    <row r="152" spans="6:6">
      <c r="F152" s="3"/>
    </row>
    <row r="153" spans="6:6">
      <c r="F153" s="3"/>
    </row>
    <row r="154" spans="6:6">
      <c r="F154" s="3"/>
    </row>
    <row r="155" spans="6:6">
      <c r="F155" s="3"/>
    </row>
    <row r="156" spans="6:6">
      <c r="F156" s="3"/>
    </row>
    <row r="157" spans="6:6">
      <c r="F157" s="3"/>
    </row>
    <row r="158" spans="6:6">
      <c r="F158" s="3"/>
    </row>
    <row r="159" spans="6:6">
      <c r="F159" s="3"/>
    </row>
    <row r="160" spans="6:6">
      <c r="F160" s="3"/>
    </row>
    <row r="161" spans="6:6">
      <c r="F161" s="3"/>
    </row>
    <row r="162" spans="6:6">
      <c r="F162" s="3"/>
    </row>
    <row r="163" spans="6:6">
      <c r="F163" s="3"/>
    </row>
    <row r="164" spans="6:6">
      <c r="F164" s="3"/>
    </row>
    <row r="165" spans="6:6">
      <c r="F165" s="3"/>
    </row>
    <row r="166" spans="6:6">
      <c r="F166" s="3"/>
    </row>
    <row r="167" spans="6:6">
      <c r="F167" s="3"/>
    </row>
    <row r="168" spans="6:6">
      <c r="F168" s="3"/>
    </row>
    <row r="169" spans="6:6">
      <c r="F169" s="3"/>
    </row>
    <row r="170" spans="6:6">
      <c r="F170" s="3"/>
    </row>
    <row r="171" spans="6:6">
      <c r="F171" s="3"/>
    </row>
    <row r="172" spans="6:6">
      <c r="F172" s="3"/>
    </row>
    <row r="173" spans="6:6">
      <c r="F173" s="3"/>
    </row>
    <row r="174" spans="6:6">
      <c r="F174" s="3"/>
    </row>
    <row r="175" spans="6:6">
      <c r="F175" s="3"/>
    </row>
    <row r="176" spans="6:6">
      <c r="F176" s="3"/>
    </row>
    <row r="177" spans="6:6">
      <c r="F177" s="3"/>
    </row>
    <row r="178" spans="6:6">
      <c r="F178" s="3"/>
    </row>
    <row r="179" spans="6:6">
      <c r="F179" s="3"/>
    </row>
    <row r="180" spans="6:6">
      <c r="F180" s="3"/>
    </row>
    <row r="181" spans="6:6">
      <c r="F181" s="3"/>
    </row>
    <row r="182" spans="6:6">
      <c r="F182" s="3"/>
    </row>
    <row r="183" spans="6:6">
      <c r="F183" s="3"/>
    </row>
    <row r="184" spans="6:6">
      <c r="F184" s="3"/>
    </row>
    <row r="185" spans="6:6">
      <c r="F185" s="3"/>
    </row>
    <row r="186" spans="6:6">
      <c r="F186" s="3"/>
    </row>
    <row r="187" spans="6:6">
      <c r="F187" s="3"/>
    </row>
    <row r="188" spans="6:6">
      <c r="F188" s="3"/>
    </row>
    <row r="189" spans="6:6">
      <c r="F189" s="3"/>
    </row>
    <row r="190" spans="6:6">
      <c r="F190" s="3"/>
    </row>
    <row r="191" spans="6:6">
      <c r="F191" s="3"/>
    </row>
    <row r="192" spans="6:6">
      <c r="F192" s="3"/>
    </row>
    <row r="193" spans="6:6">
      <c r="F193" s="3"/>
    </row>
    <row r="194" spans="6:6">
      <c r="F194" s="3"/>
    </row>
    <row r="195" spans="6:6">
      <c r="F195" s="3"/>
    </row>
    <row r="196" spans="6:6">
      <c r="F196" s="3"/>
    </row>
    <row r="197" spans="6:6">
      <c r="F197" s="3"/>
    </row>
    <row r="198" spans="6:6">
      <c r="F198" s="3"/>
    </row>
    <row r="199" spans="6:6">
      <c r="F199" s="3"/>
    </row>
    <row r="200" spans="6:6">
      <c r="F200" s="3"/>
    </row>
    <row r="201" spans="6:6">
      <c r="F201" s="3"/>
    </row>
    <row r="202" spans="6:6">
      <c r="F202" s="3"/>
    </row>
    <row r="203" spans="6:6">
      <c r="F203" s="3"/>
    </row>
    <row r="204" spans="6:6">
      <c r="F204" s="3"/>
    </row>
    <row r="205" spans="6:6">
      <c r="F205" s="3"/>
    </row>
    <row r="206" spans="6:6">
      <c r="F206" s="3"/>
    </row>
    <row r="207" spans="6:6">
      <c r="F207" s="3"/>
    </row>
    <row r="208" spans="6:6">
      <c r="F208" s="3"/>
    </row>
    <row r="209" spans="6:6">
      <c r="F209" s="3"/>
    </row>
    <row r="210" spans="6:6">
      <c r="F210" s="3"/>
    </row>
    <row r="211" spans="6:6">
      <c r="F211" s="3"/>
    </row>
    <row r="212" spans="6:6">
      <c r="F212" s="3"/>
    </row>
    <row r="213" spans="6:6">
      <c r="F213" s="3"/>
    </row>
    <row r="214" spans="6:6">
      <c r="F214" s="3"/>
    </row>
    <row r="215" spans="6:6">
      <c r="F215" s="3"/>
    </row>
    <row r="216" spans="6:6">
      <c r="F216" s="3"/>
    </row>
    <row r="217" spans="6:6">
      <c r="F217" s="3"/>
    </row>
    <row r="218" spans="6:6">
      <c r="F218" s="3"/>
    </row>
    <row r="219" spans="6:6">
      <c r="F219" s="3"/>
    </row>
    <row r="220" spans="6:6">
      <c r="F220" s="3"/>
    </row>
    <row r="221" spans="6:6">
      <c r="F221" s="3"/>
    </row>
    <row r="222" spans="6:6">
      <c r="F222" s="3"/>
    </row>
    <row r="223" spans="6:6">
      <c r="F223" s="3"/>
    </row>
    <row r="224" spans="6:6">
      <c r="F224" s="3"/>
    </row>
    <row r="225" spans="6:6">
      <c r="F225" s="3"/>
    </row>
    <row r="226" spans="6:6">
      <c r="F226" s="3"/>
    </row>
    <row r="227" spans="6:6">
      <c r="F227" s="3"/>
    </row>
    <row r="228" spans="6:6">
      <c r="F228" s="3"/>
    </row>
    <row r="229" spans="6:6">
      <c r="F229" s="3"/>
    </row>
    <row r="230" spans="6:6">
      <c r="F230" s="3"/>
    </row>
    <row r="231" spans="6:6">
      <c r="F231" s="3"/>
    </row>
    <row r="232" spans="6:6">
      <c r="F232" s="3"/>
    </row>
    <row r="233" spans="6:6">
      <c r="F233" s="3"/>
    </row>
    <row r="234" spans="6:6">
      <c r="F234" s="3"/>
    </row>
    <row r="235" spans="6:6">
      <c r="F235" s="3"/>
    </row>
    <row r="236" spans="6:6">
      <c r="F236" s="3"/>
    </row>
    <row r="237" spans="6:6">
      <c r="F237" s="3"/>
    </row>
    <row r="238" spans="6:6">
      <c r="F238" s="3"/>
    </row>
    <row r="239" spans="6:6">
      <c r="F239" s="3"/>
    </row>
    <row r="240" spans="6:6">
      <c r="F240" s="3"/>
    </row>
    <row r="241" spans="6:6">
      <c r="F241" s="3"/>
    </row>
    <row r="242" spans="6:6">
      <c r="F242" s="3"/>
    </row>
    <row r="243" spans="6:6">
      <c r="F243" s="3"/>
    </row>
    <row r="244" spans="6:6">
      <c r="F244" s="3"/>
    </row>
    <row r="245" spans="6:6">
      <c r="F245" s="3"/>
    </row>
    <row r="246" spans="6:6">
      <c r="F246" s="3"/>
    </row>
    <row r="247" spans="6:6">
      <c r="F247" s="3"/>
    </row>
    <row r="248" spans="6:6">
      <c r="F248" s="3"/>
    </row>
    <row r="249" spans="6:6">
      <c r="F249" s="3"/>
    </row>
    <row r="250" spans="6:6">
      <c r="F250" s="3"/>
    </row>
    <row r="251" spans="6:6">
      <c r="F251" s="3"/>
    </row>
    <row r="252" spans="6:6">
      <c r="F252" s="3"/>
    </row>
    <row r="253" spans="6:6">
      <c r="F253" s="3"/>
    </row>
    <row r="254" spans="6:6">
      <c r="F254" s="3"/>
    </row>
    <row r="255" spans="6:6">
      <c r="F255" s="3"/>
    </row>
    <row r="256" spans="6:6">
      <c r="F256" s="3"/>
    </row>
    <row r="257" spans="6:6">
      <c r="F257" s="3"/>
    </row>
    <row r="258" spans="6:6">
      <c r="F258" s="3"/>
    </row>
    <row r="259" spans="6:6">
      <c r="F259" s="3"/>
    </row>
    <row r="260" spans="6:6">
      <c r="F260" s="3"/>
    </row>
    <row r="261" spans="6:6">
      <c r="F261" s="3"/>
    </row>
    <row r="262" spans="6:6">
      <c r="F262" s="3"/>
    </row>
    <row r="263" spans="6:6">
      <c r="F263" s="3"/>
    </row>
    <row r="264" spans="6:6">
      <c r="F264" s="3"/>
    </row>
    <row r="265" spans="6:6">
      <c r="F265" s="3"/>
    </row>
    <row r="266" spans="6:6">
      <c r="F266" s="3"/>
    </row>
    <row r="267" spans="6:6">
      <c r="F267" s="3"/>
    </row>
    <row r="268" spans="6:6">
      <c r="F268" s="3"/>
    </row>
    <row r="269" spans="6:6">
      <c r="F269" s="3"/>
    </row>
    <row r="270" spans="6:6">
      <c r="F270" s="3"/>
    </row>
    <row r="271" spans="6:6">
      <c r="F271" s="3"/>
    </row>
    <row r="272" spans="6:6">
      <c r="F272" s="3"/>
    </row>
    <row r="273" spans="6:6">
      <c r="F273" s="3"/>
    </row>
    <row r="274" spans="6:6">
      <c r="F274" s="3"/>
    </row>
    <row r="275" spans="6:6">
      <c r="F275" s="3"/>
    </row>
    <row r="276" spans="6:6">
      <c r="F276" s="3"/>
    </row>
    <row r="277" spans="6:6">
      <c r="F277" s="3"/>
    </row>
    <row r="278" spans="6:6">
      <c r="F278" s="3"/>
    </row>
    <row r="279" spans="6:6">
      <c r="F279" s="3"/>
    </row>
    <row r="280" spans="6:6">
      <c r="F280" s="3"/>
    </row>
    <row r="281" spans="6:6">
      <c r="F281" s="3"/>
    </row>
    <row r="282" spans="6:6">
      <c r="F282" s="3"/>
    </row>
    <row r="283" spans="6:6">
      <c r="F283" s="3"/>
    </row>
    <row r="284" spans="6:6">
      <c r="F284" s="3"/>
    </row>
    <row r="285" spans="6:6">
      <c r="F285" s="3"/>
    </row>
    <row r="286" spans="6:6">
      <c r="F286" s="3"/>
    </row>
    <row r="287" spans="6:6">
      <c r="F287" s="3"/>
    </row>
    <row r="288" spans="6:6">
      <c r="F288" s="3"/>
    </row>
    <row r="289" spans="6:6">
      <c r="F289" s="3"/>
    </row>
    <row r="290" spans="6:6">
      <c r="F290" s="3"/>
    </row>
    <row r="291" spans="6:6">
      <c r="F291" s="3"/>
    </row>
    <row r="292" spans="6:6">
      <c r="F292" s="3"/>
    </row>
    <row r="293" spans="6:6">
      <c r="F293" s="3"/>
    </row>
    <row r="294" spans="6:6">
      <c r="F294" s="3"/>
    </row>
    <row r="295" spans="6:6">
      <c r="F295" s="3"/>
    </row>
    <row r="296" spans="6:6">
      <c r="F296" s="3"/>
    </row>
    <row r="297" spans="6:6">
      <c r="F297" s="3"/>
    </row>
    <row r="298" spans="6:6">
      <c r="F298" s="3"/>
    </row>
    <row r="299" spans="6:6">
      <c r="F299" s="3"/>
    </row>
    <row r="300" spans="6:6">
      <c r="F300" s="3"/>
    </row>
    <row r="301" spans="6:6">
      <c r="F301" s="3"/>
    </row>
    <row r="302" spans="6:6">
      <c r="F302" s="3"/>
    </row>
    <row r="303" spans="6:6">
      <c r="F303" s="3"/>
    </row>
    <row r="304" spans="6:6">
      <c r="F304" s="3"/>
    </row>
    <row r="305" spans="6:6">
      <c r="F305" s="3"/>
    </row>
    <row r="306" spans="6:6">
      <c r="F306" s="3"/>
    </row>
    <row r="307" spans="6:6">
      <c r="F307" s="3"/>
    </row>
    <row r="308" spans="6:6">
      <c r="F308" s="3"/>
    </row>
    <row r="309" spans="6:6">
      <c r="F309" s="3"/>
    </row>
    <row r="310" spans="6:6">
      <c r="F310" s="3"/>
    </row>
    <row r="311" spans="6:6">
      <c r="F311" s="3"/>
    </row>
    <row r="312" spans="6:6">
      <c r="F312" s="3"/>
    </row>
    <row r="313" spans="6:6">
      <c r="F313" s="3"/>
    </row>
    <row r="314" spans="6:6">
      <c r="F314" s="3"/>
    </row>
    <row r="315" spans="6:6">
      <c r="F315" s="3"/>
    </row>
    <row r="316" spans="6:6">
      <c r="F316" s="3"/>
    </row>
    <row r="317" spans="6:6">
      <c r="F317" s="3"/>
    </row>
    <row r="318" spans="6:6">
      <c r="F318" s="3"/>
    </row>
    <row r="319" spans="6:6">
      <c r="F319" s="3"/>
    </row>
    <row r="320" spans="6:6">
      <c r="F320" s="3"/>
    </row>
    <row r="321" spans="6:6">
      <c r="F321" s="3"/>
    </row>
    <row r="322" spans="6:6">
      <c r="F322" s="3"/>
    </row>
    <row r="323" spans="6:6">
      <c r="F323" s="3"/>
    </row>
    <row r="324" spans="6:6">
      <c r="F324" s="3"/>
    </row>
    <row r="325" spans="6:6">
      <c r="F325" s="3"/>
    </row>
    <row r="326" spans="6:6">
      <c r="F326" s="3"/>
    </row>
    <row r="327" spans="6:6">
      <c r="F327" s="3"/>
    </row>
    <row r="328" spans="6:6">
      <c r="F328" s="3"/>
    </row>
    <row r="329" spans="6:6">
      <c r="F329" s="3"/>
    </row>
    <row r="330" spans="6:6">
      <c r="F330" s="3"/>
    </row>
    <row r="331" spans="6:6">
      <c r="F331" s="3"/>
    </row>
    <row r="332" spans="6:6">
      <c r="F332" s="3"/>
    </row>
    <row r="333" spans="6:6">
      <c r="F333" s="3"/>
    </row>
    <row r="334" spans="6:6">
      <c r="F334" s="3"/>
    </row>
    <row r="335" spans="6:6">
      <c r="F335" s="3"/>
    </row>
    <row r="336" spans="6:6">
      <c r="F336" s="3"/>
    </row>
    <row r="337" spans="6:6">
      <c r="F337" s="3"/>
    </row>
    <row r="338" spans="6:6">
      <c r="F338" s="3"/>
    </row>
    <row r="339" spans="6:6">
      <c r="F339" s="3"/>
    </row>
    <row r="340" spans="6:6">
      <c r="F340" s="3"/>
    </row>
    <row r="341" spans="6:6">
      <c r="F341" s="3"/>
    </row>
    <row r="342" spans="6:6">
      <c r="F342" s="3"/>
    </row>
    <row r="343" spans="6:6">
      <c r="F343" s="3"/>
    </row>
    <row r="344" spans="6:6">
      <c r="F344" s="3"/>
    </row>
    <row r="345" spans="6:6">
      <c r="F345" s="3"/>
    </row>
    <row r="346" spans="6:6">
      <c r="F346" s="3"/>
    </row>
    <row r="347" spans="6:6">
      <c r="F347" s="3"/>
    </row>
    <row r="348" spans="6:6">
      <c r="F348" s="3"/>
    </row>
    <row r="349" spans="6:6">
      <c r="F349" s="3"/>
    </row>
    <row r="350" spans="6:6">
      <c r="F350" s="3"/>
    </row>
    <row r="351" spans="6:6">
      <c r="F351" s="3"/>
    </row>
    <row r="352" spans="6:6">
      <c r="F352" s="3"/>
    </row>
    <row r="353" spans="6:6">
      <c r="F353" s="3"/>
    </row>
    <row r="354" spans="6:6">
      <c r="F354" s="3"/>
    </row>
    <row r="355" spans="6:6">
      <c r="F355" s="3"/>
    </row>
    <row r="356" spans="6:6">
      <c r="F356" s="3"/>
    </row>
    <row r="357" spans="6:6">
      <c r="F357" s="3"/>
    </row>
    <row r="358" spans="6:6">
      <c r="F358" s="3"/>
    </row>
    <row r="359" spans="6:6">
      <c r="F359" s="3"/>
    </row>
    <row r="360" spans="6:6">
      <c r="F360" s="3"/>
    </row>
    <row r="361" spans="6:6">
      <c r="F361" s="3"/>
    </row>
    <row r="362" spans="6:6">
      <c r="F362" s="3"/>
    </row>
    <row r="363" spans="6:6">
      <c r="F363" s="3"/>
    </row>
    <row r="364" spans="6:6">
      <c r="F364" s="3"/>
    </row>
    <row r="365" spans="6:6">
      <c r="F365" s="3"/>
    </row>
    <row r="366" spans="6:6">
      <c r="F366" s="3"/>
    </row>
    <row r="367" spans="6:6">
      <c r="F367" s="3"/>
    </row>
    <row r="368" spans="6:6">
      <c r="F368" s="3"/>
    </row>
    <row r="369" spans="6:6">
      <c r="F369" s="3"/>
    </row>
    <row r="370" spans="6:6">
      <c r="F370" s="3"/>
    </row>
    <row r="371" spans="6:6">
      <c r="F371" s="3"/>
    </row>
    <row r="372" spans="6:6">
      <c r="F372" s="3"/>
    </row>
    <row r="373" spans="6:6">
      <c r="F373" s="3"/>
    </row>
    <row r="374" spans="6:6">
      <c r="F374" s="3"/>
    </row>
    <row r="375" spans="6:6">
      <c r="F375" s="3"/>
    </row>
    <row r="376" spans="6:6">
      <c r="F376" s="3"/>
    </row>
    <row r="377" spans="6:6">
      <c r="F377" s="3"/>
    </row>
    <row r="378" spans="6:6">
      <c r="F378" s="3"/>
    </row>
    <row r="379" spans="6:6">
      <c r="F379" s="3"/>
    </row>
    <row r="380" spans="6:6">
      <c r="F380" s="3"/>
    </row>
    <row r="381" spans="6:6">
      <c r="F381" s="3"/>
    </row>
    <row r="382" spans="6:6">
      <c r="F382" s="3"/>
    </row>
    <row r="383" spans="6:6">
      <c r="F383" s="3"/>
    </row>
    <row r="384" spans="6:6">
      <c r="F384" s="3"/>
    </row>
    <row r="385" spans="6:6">
      <c r="F385" s="3"/>
    </row>
    <row r="386" spans="6:6">
      <c r="F386" s="3"/>
    </row>
    <row r="387" spans="6:6">
      <c r="F387" s="3"/>
    </row>
    <row r="388" spans="6:6">
      <c r="F388" s="3"/>
    </row>
    <row r="389" spans="6:6">
      <c r="F389" s="3"/>
    </row>
    <row r="390" spans="6:6">
      <c r="F390" s="3"/>
    </row>
    <row r="391" spans="6:6">
      <c r="F391" s="3"/>
    </row>
    <row r="392" spans="6:6">
      <c r="F392" s="3"/>
    </row>
    <row r="393" spans="6:6">
      <c r="F393" s="3"/>
    </row>
    <row r="394" spans="6:6">
      <c r="F394" s="3"/>
    </row>
    <row r="395" spans="6:6">
      <c r="F395" s="3"/>
    </row>
    <row r="396" spans="6:6">
      <c r="F396" s="3"/>
    </row>
    <row r="397" spans="6:6">
      <c r="F397" s="3"/>
    </row>
    <row r="398" spans="6:6">
      <c r="F398" s="3"/>
    </row>
    <row r="399" spans="6:6">
      <c r="F399" s="3"/>
    </row>
    <row r="400" spans="6:6">
      <c r="F400" s="3"/>
    </row>
    <row r="401" spans="6:6">
      <c r="F401" s="3"/>
    </row>
    <row r="402" spans="6:6">
      <c r="F402" s="3"/>
    </row>
    <row r="403" spans="6:6">
      <c r="F403" s="3"/>
    </row>
    <row r="404" spans="6:6">
      <c r="F404" s="3"/>
    </row>
    <row r="405" spans="6:6">
      <c r="F405" s="3"/>
    </row>
    <row r="406" spans="6:6">
      <c r="F406" s="3"/>
    </row>
    <row r="407" spans="6:6">
      <c r="F407" s="3"/>
    </row>
    <row r="408" spans="6:6">
      <c r="F408" s="3"/>
    </row>
    <row r="409" spans="6:6">
      <c r="F409" s="3"/>
    </row>
    <row r="410" spans="6:6">
      <c r="F410" s="3"/>
    </row>
    <row r="411" spans="6:6">
      <c r="F411" s="3"/>
    </row>
    <row r="412" spans="6:6">
      <c r="F412" s="3"/>
    </row>
    <row r="413" spans="6:6">
      <c r="F413" s="3"/>
    </row>
    <row r="414" spans="6:6">
      <c r="F414" s="3"/>
    </row>
    <row r="415" spans="6:6">
      <c r="F415" s="3"/>
    </row>
    <row r="416" spans="6:6">
      <c r="F416" s="3"/>
    </row>
    <row r="417" spans="6:6">
      <c r="F417" s="3"/>
    </row>
    <row r="418" spans="6:6">
      <c r="F418" s="3"/>
    </row>
    <row r="419" spans="6:6">
      <c r="F419" s="3"/>
    </row>
    <row r="420" spans="6:6">
      <c r="F420" s="3"/>
    </row>
    <row r="421" spans="6:6">
      <c r="F421" s="3"/>
    </row>
    <row r="422" spans="6:6">
      <c r="F422" s="3"/>
    </row>
    <row r="423" spans="6:6">
      <c r="F423" s="3"/>
    </row>
    <row r="424" spans="6:6">
      <c r="F424" s="3"/>
    </row>
    <row r="425" spans="6:6">
      <c r="F425" s="3"/>
    </row>
    <row r="426" spans="6:6">
      <c r="F426" s="3"/>
    </row>
    <row r="427" spans="6:6">
      <c r="F427" s="3"/>
    </row>
    <row r="428" spans="6:6">
      <c r="F428" s="3"/>
    </row>
    <row r="429" spans="6:6">
      <c r="F429" s="3"/>
    </row>
    <row r="430" spans="6:6">
      <c r="F430" s="3"/>
    </row>
    <row r="431" spans="6:6">
      <c r="F431" s="3"/>
    </row>
    <row r="432" spans="6:6">
      <c r="F432" s="3"/>
    </row>
    <row r="433" spans="6:6">
      <c r="F433" s="3"/>
    </row>
    <row r="434" spans="6:6">
      <c r="F434" s="3"/>
    </row>
    <row r="435" spans="6:6">
      <c r="F435" s="3"/>
    </row>
    <row r="436" spans="6:6">
      <c r="F436" s="3"/>
    </row>
    <row r="437" spans="6:6">
      <c r="F437" s="3"/>
    </row>
    <row r="438" spans="6:6">
      <c r="F438" s="3"/>
    </row>
    <row r="439" spans="6:6">
      <c r="F439" s="3"/>
    </row>
    <row r="440" spans="6:6">
      <c r="F440" s="3"/>
    </row>
    <row r="441" spans="6:6">
      <c r="F441" s="3"/>
    </row>
    <row r="442" spans="6:6">
      <c r="F442" s="3"/>
    </row>
    <row r="443" spans="6:6">
      <c r="F443" s="3"/>
    </row>
    <row r="444" spans="6:6">
      <c r="F444" s="3"/>
    </row>
    <row r="445" spans="6:6">
      <c r="F445" s="3"/>
    </row>
    <row r="446" spans="6:6">
      <c r="F446" s="3"/>
    </row>
    <row r="447" spans="6:6">
      <c r="F447" s="3"/>
    </row>
    <row r="448" spans="6:6">
      <c r="F448" s="3"/>
    </row>
    <row r="449" spans="6:6">
      <c r="F449" s="3"/>
    </row>
    <row r="450" spans="6:6">
      <c r="F450" s="3"/>
    </row>
    <row r="451" spans="6:6">
      <c r="F451" s="3"/>
    </row>
    <row r="452" spans="6:6">
      <c r="F452" s="3"/>
    </row>
    <row r="453" spans="6:6">
      <c r="F453" s="3"/>
    </row>
    <row r="454" spans="6:6">
      <c r="F454" s="3"/>
    </row>
    <row r="455" spans="6:6">
      <c r="F455" s="3"/>
    </row>
    <row r="456" spans="6:6">
      <c r="F456" s="3"/>
    </row>
    <row r="457" spans="6:6">
      <c r="F457" s="3"/>
    </row>
    <row r="458" spans="6:6">
      <c r="F458" s="3"/>
    </row>
    <row r="459" spans="6:6">
      <c r="F459" s="3"/>
    </row>
    <row r="460" spans="6:6">
      <c r="F460" s="3"/>
    </row>
    <row r="461" spans="6:6">
      <c r="F461" s="3"/>
    </row>
    <row r="462" spans="6:6">
      <c r="F462" s="3"/>
    </row>
    <row r="463" spans="6:6">
      <c r="F463" s="3"/>
    </row>
    <row r="464" spans="6:6">
      <c r="F464" s="3"/>
    </row>
    <row r="465" spans="6:6">
      <c r="F465" s="3"/>
    </row>
    <row r="466" spans="6:6">
      <c r="F466" s="3"/>
    </row>
    <row r="467" spans="6:6">
      <c r="F467" s="3"/>
    </row>
    <row r="468" spans="6:6">
      <c r="F468" s="3"/>
    </row>
    <row r="469" spans="6:6">
      <c r="F469" s="3"/>
    </row>
    <row r="470" spans="6:6">
      <c r="F470" s="3"/>
    </row>
    <row r="471" spans="6:6">
      <c r="F471" s="3"/>
    </row>
    <row r="472" spans="6:6">
      <c r="F472" s="3"/>
    </row>
    <row r="473" spans="6:6">
      <c r="F473" s="3"/>
    </row>
    <row r="474" spans="6:6">
      <c r="F474" s="3"/>
    </row>
    <row r="475" spans="6:6">
      <c r="F475" s="3"/>
    </row>
    <row r="476" spans="6:6">
      <c r="F476" s="3"/>
    </row>
    <row r="477" spans="6:6">
      <c r="F477" s="3"/>
    </row>
    <row r="478" spans="6:6">
      <c r="F478" s="3"/>
    </row>
    <row r="479" spans="6:6">
      <c r="F479" s="3"/>
    </row>
    <row r="480" spans="6:6">
      <c r="F480" s="3"/>
    </row>
    <row r="481" spans="6:6">
      <c r="F481" s="3"/>
    </row>
    <row r="482" spans="6:6">
      <c r="F482" s="3"/>
    </row>
    <row r="483" spans="6:6">
      <c r="F483" s="3"/>
    </row>
    <row r="484" spans="6:6">
      <c r="F484" s="3"/>
    </row>
    <row r="485" spans="6:6">
      <c r="F485" s="3"/>
    </row>
    <row r="486" spans="6:6">
      <c r="F486" s="3"/>
    </row>
    <row r="487" spans="6:6">
      <c r="F487" s="3"/>
    </row>
    <row r="488" spans="6:6">
      <c r="F488" s="3"/>
    </row>
    <row r="489" spans="6:6">
      <c r="F489" s="3"/>
    </row>
    <row r="490" spans="6:6">
      <c r="F490" s="3"/>
    </row>
    <row r="491" spans="6:6">
      <c r="F491" s="3"/>
    </row>
    <row r="492" spans="6:6">
      <c r="F492" s="3"/>
    </row>
    <row r="493" spans="6:6">
      <c r="F493" s="3"/>
    </row>
    <row r="494" spans="6:6">
      <c r="F494" s="3"/>
    </row>
    <row r="495" spans="6:6">
      <c r="F495" s="3"/>
    </row>
    <row r="496" spans="6:6">
      <c r="F496" s="3"/>
    </row>
    <row r="497" spans="6:6">
      <c r="F497" s="3"/>
    </row>
    <row r="498" spans="6:6">
      <c r="F498" s="3"/>
    </row>
    <row r="499" spans="6:6">
      <c r="F499" s="3"/>
    </row>
    <row r="500" spans="6:6">
      <c r="F500" s="3"/>
    </row>
    <row r="501" spans="6:6">
      <c r="F501" s="3"/>
    </row>
    <row r="502" spans="6:6">
      <c r="F502" s="3"/>
    </row>
    <row r="503" spans="6:6">
      <c r="F503" s="3"/>
    </row>
    <row r="504" spans="6:6">
      <c r="F504" s="3"/>
    </row>
    <row r="505" spans="6:6">
      <c r="F505" s="3"/>
    </row>
    <row r="506" spans="6:6">
      <c r="F506" s="3"/>
    </row>
    <row r="507" spans="6:6">
      <c r="F507" s="3"/>
    </row>
    <row r="508" spans="6:6">
      <c r="F508" s="3"/>
    </row>
    <row r="509" spans="6:6">
      <c r="F509" s="3"/>
    </row>
    <row r="510" spans="6:6">
      <c r="F510" s="3"/>
    </row>
    <row r="511" spans="6:6">
      <c r="F511" s="3"/>
    </row>
    <row r="512" spans="6:6">
      <c r="F512" s="3"/>
    </row>
    <row r="513" spans="6:6">
      <c r="F513" s="3"/>
    </row>
    <row r="514" spans="6:6">
      <c r="F514" s="3"/>
    </row>
    <row r="515" spans="6:6">
      <c r="F515" s="3"/>
    </row>
    <row r="516" spans="6:6">
      <c r="F516" s="3"/>
    </row>
    <row r="517" spans="6:6">
      <c r="F517" s="3"/>
    </row>
    <row r="518" spans="6:6">
      <c r="F518" s="3"/>
    </row>
    <row r="519" spans="6:6">
      <c r="F519" s="3"/>
    </row>
    <row r="520" spans="6:6">
      <c r="F520" s="3"/>
    </row>
    <row r="521" spans="6:6">
      <c r="F521" s="3"/>
    </row>
    <row r="522" spans="6:6">
      <c r="F522" s="3"/>
    </row>
    <row r="523" spans="6:6">
      <c r="F523" s="3"/>
    </row>
    <row r="524" spans="6:6">
      <c r="F524" s="3"/>
    </row>
    <row r="525" spans="6:6">
      <c r="F525" s="3"/>
    </row>
    <row r="526" spans="6:6">
      <c r="F526" s="3"/>
    </row>
    <row r="527" spans="6:6">
      <c r="F527" s="3"/>
    </row>
    <row r="528" spans="6:6">
      <c r="F528" s="3"/>
    </row>
    <row r="529" spans="6:6">
      <c r="F529" s="3"/>
    </row>
    <row r="530" spans="6:6">
      <c r="F530" s="3"/>
    </row>
    <row r="531" spans="6:6">
      <c r="F531" s="3"/>
    </row>
    <row r="532" spans="6:6">
      <c r="F532" s="3"/>
    </row>
    <row r="533" spans="6:6">
      <c r="F533" s="3"/>
    </row>
    <row r="534" spans="6:6">
      <c r="F534" s="3"/>
    </row>
    <row r="535" spans="6:6">
      <c r="F535" s="3"/>
    </row>
    <row r="536" spans="6:6">
      <c r="F536" s="3"/>
    </row>
    <row r="537" spans="6:6">
      <c r="F537" s="3"/>
    </row>
    <row r="538" spans="6:6">
      <c r="F538" s="3"/>
    </row>
    <row r="539" spans="6:6">
      <c r="F539" s="3"/>
    </row>
    <row r="540" spans="6:6">
      <c r="F540" s="3"/>
    </row>
    <row r="541" spans="6:6">
      <c r="F541" s="3"/>
    </row>
    <row r="542" spans="6:6">
      <c r="F542" s="3"/>
    </row>
    <row r="543" spans="6:6">
      <c r="F543" s="3"/>
    </row>
    <row r="544" spans="6:6">
      <c r="F544" s="3"/>
    </row>
    <row r="545" spans="6:6">
      <c r="F545" s="3"/>
    </row>
    <row r="546" spans="6:6">
      <c r="F546" s="3"/>
    </row>
    <row r="547" spans="6:6">
      <c r="F547" s="3"/>
    </row>
    <row r="548" spans="6:6">
      <c r="F548" s="3"/>
    </row>
    <row r="549" spans="6:6">
      <c r="F549" s="3"/>
    </row>
    <row r="550" spans="6:6">
      <c r="F550" s="3"/>
    </row>
    <row r="551" spans="6:6">
      <c r="F551" s="3"/>
    </row>
    <row r="552" spans="6:6">
      <c r="F552" s="3"/>
    </row>
    <row r="553" spans="6:6">
      <c r="F553" s="3"/>
    </row>
    <row r="554" spans="6:6">
      <c r="F554" s="3"/>
    </row>
    <row r="555" spans="6:6">
      <c r="F555" s="3"/>
    </row>
    <row r="556" spans="6:6">
      <c r="F556" s="3"/>
    </row>
    <row r="557" spans="6:6">
      <c r="F557" s="3"/>
    </row>
    <row r="558" spans="6:6">
      <c r="F558" s="3"/>
    </row>
    <row r="559" spans="6:6">
      <c r="F559" s="3"/>
    </row>
    <row r="560" spans="6:6">
      <c r="F560" s="3"/>
    </row>
    <row r="561" spans="6:6">
      <c r="F561" s="3"/>
    </row>
    <row r="562" spans="6:6">
      <c r="F562" s="3"/>
    </row>
    <row r="563" spans="6:6">
      <c r="F563" s="3"/>
    </row>
    <row r="564" spans="6:6">
      <c r="F564" s="3"/>
    </row>
    <row r="565" spans="6:6">
      <c r="F565" s="3"/>
    </row>
    <row r="566" spans="6:6">
      <c r="F566" s="3"/>
    </row>
    <row r="567" spans="6:6">
      <c r="F567" s="3"/>
    </row>
    <row r="568" spans="6:6">
      <c r="F568" s="3"/>
    </row>
    <row r="569" spans="6:6">
      <c r="F569" s="3"/>
    </row>
    <row r="570" spans="6:6">
      <c r="F570" s="3"/>
    </row>
    <row r="571" spans="6:6">
      <c r="F571" s="3"/>
    </row>
    <row r="572" spans="6:6">
      <c r="F572" s="3"/>
    </row>
    <row r="573" spans="6:6">
      <c r="F573" s="3"/>
    </row>
    <row r="574" spans="6:6">
      <c r="F574" s="3"/>
    </row>
    <row r="575" spans="6:6">
      <c r="F575" s="3"/>
    </row>
    <row r="576" spans="6:6">
      <c r="F576" s="3"/>
    </row>
    <row r="577" spans="6:6">
      <c r="F577" s="3"/>
    </row>
    <row r="578" spans="6:6">
      <c r="F578" s="3"/>
    </row>
    <row r="579" spans="6:6">
      <c r="F579" s="3"/>
    </row>
    <row r="580" spans="6:6">
      <c r="F580" s="3"/>
    </row>
    <row r="581" spans="6:6">
      <c r="F581" s="3"/>
    </row>
    <row r="582" spans="6:6">
      <c r="F582" s="3"/>
    </row>
    <row r="583" spans="6:6">
      <c r="F583" s="3"/>
    </row>
    <row r="584" spans="6:6">
      <c r="F584" s="3"/>
    </row>
    <row r="585" spans="6:6">
      <c r="F585" s="3"/>
    </row>
    <row r="586" spans="6:6">
      <c r="F586" s="3"/>
    </row>
    <row r="587" spans="6:6">
      <c r="F587" s="3"/>
    </row>
    <row r="588" spans="6:6">
      <c r="F588" s="3"/>
    </row>
    <row r="589" spans="6:6">
      <c r="F589" s="3"/>
    </row>
    <row r="590" spans="6:6">
      <c r="F590" s="3"/>
    </row>
    <row r="591" spans="6:6">
      <c r="F591" s="3"/>
    </row>
    <row r="592" spans="6:6">
      <c r="F592" s="3"/>
    </row>
    <row r="593" spans="6:6">
      <c r="F593" s="3"/>
    </row>
    <row r="594" spans="6:6">
      <c r="F594" s="3"/>
    </row>
    <row r="595" spans="6:6">
      <c r="F595" s="3"/>
    </row>
    <row r="596" spans="6:6">
      <c r="F596" s="3"/>
    </row>
    <row r="597" spans="6:6">
      <c r="F597" s="3"/>
    </row>
    <row r="598" spans="6:6">
      <c r="F598" s="3"/>
    </row>
    <row r="599" spans="6:6">
      <c r="F599" s="3"/>
    </row>
    <row r="600" spans="6:6">
      <c r="F600" s="3"/>
    </row>
    <row r="601" spans="6:6">
      <c r="F601" s="3"/>
    </row>
    <row r="602" spans="6:6">
      <c r="F602" s="3"/>
    </row>
    <row r="603" spans="6:6">
      <c r="F603" s="3"/>
    </row>
    <row r="604" spans="6:6">
      <c r="F604" s="3"/>
    </row>
    <row r="605" spans="6:6">
      <c r="F605" s="3"/>
    </row>
    <row r="606" spans="6:6">
      <c r="F606" s="3"/>
    </row>
    <row r="607" spans="6:6">
      <c r="F607" s="3"/>
    </row>
    <row r="608" spans="6:6">
      <c r="F608" s="3"/>
    </row>
    <row r="609" spans="6:6">
      <c r="F609" s="3"/>
    </row>
    <row r="610" spans="6:6">
      <c r="F610" s="3"/>
    </row>
    <row r="611" spans="6:6">
      <c r="F611" s="3"/>
    </row>
    <row r="612" spans="6:6">
      <c r="F612" s="3"/>
    </row>
    <row r="613" spans="6:6">
      <c r="F613" s="3"/>
    </row>
    <row r="614" spans="6:6">
      <c r="F614" s="3"/>
    </row>
    <row r="615" spans="6:6">
      <c r="F615" s="3"/>
    </row>
    <row r="616" spans="6:6">
      <c r="F616" s="3"/>
    </row>
    <row r="617" spans="6:6">
      <c r="F617" s="3"/>
    </row>
    <row r="618" spans="6:6">
      <c r="F618" s="3"/>
    </row>
    <row r="619" spans="6:6">
      <c r="F619" s="3"/>
    </row>
    <row r="620" spans="6:6">
      <c r="F620" s="3"/>
    </row>
    <row r="621" spans="6:6">
      <c r="F621" s="3"/>
    </row>
    <row r="622" spans="6:6">
      <c r="F622" s="3"/>
    </row>
    <row r="623" spans="6:6">
      <c r="F623" s="3"/>
    </row>
    <row r="624" spans="6:6">
      <c r="F624" s="3"/>
    </row>
    <row r="625" spans="6:6">
      <c r="F625" s="3"/>
    </row>
    <row r="626" spans="6:6">
      <c r="F626" s="3"/>
    </row>
    <row r="627" spans="6:6">
      <c r="F627" s="3"/>
    </row>
    <row r="628" spans="6:6">
      <c r="F628" s="3"/>
    </row>
    <row r="629" spans="6:6">
      <c r="F629" s="3"/>
    </row>
    <row r="630" spans="6:6">
      <c r="F630" s="3"/>
    </row>
    <row r="631" spans="6:6">
      <c r="F631" s="3"/>
    </row>
    <row r="632" spans="6:6">
      <c r="F632" s="3"/>
    </row>
    <row r="633" spans="6:6">
      <c r="F633" s="3"/>
    </row>
    <row r="634" spans="6:6">
      <c r="F634" s="3"/>
    </row>
    <row r="635" spans="6:6">
      <c r="F635" s="3"/>
    </row>
    <row r="636" spans="6:6">
      <c r="F636" s="3"/>
    </row>
    <row r="637" spans="6:6">
      <c r="F637" s="3"/>
    </row>
    <row r="638" spans="6:6">
      <c r="F638" s="3"/>
    </row>
    <row r="639" spans="6:6">
      <c r="F639" s="3"/>
    </row>
    <row r="640" spans="6:6">
      <c r="F640" s="3"/>
    </row>
    <row r="641" spans="6:6">
      <c r="F641" s="3"/>
    </row>
    <row r="642" spans="6:6">
      <c r="F642" s="3"/>
    </row>
    <row r="643" spans="6:6">
      <c r="F643" s="3"/>
    </row>
    <row r="644" spans="6:6">
      <c r="F644" s="3"/>
    </row>
    <row r="645" spans="6:6">
      <c r="F645" s="3"/>
    </row>
    <row r="646" spans="6:6">
      <c r="F646" s="3"/>
    </row>
    <row r="647" spans="6:6">
      <c r="F647" s="3"/>
    </row>
    <row r="648" spans="6:6">
      <c r="F648" s="3"/>
    </row>
    <row r="649" spans="6:6">
      <c r="F649" s="3"/>
    </row>
    <row r="650" spans="6:6">
      <c r="F650" s="3"/>
    </row>
    <row r="651" spans="6:6">
      <c r="F651" s="3"/>
    </row>
    <row r="652" spans="6:6">
      <c r="F652" s="3"/>
    </row>
    <row r="653" spans="6:6">
      <c r="F653" s="3"/>
    </row>
    <row r="654" spans="6:6">
      <c r="F654" s="3"/>
    </row>
    <row r="655" spans="6:6">
      <c r="F655" s="3"/>
    </row>
    <row r="656" spans="6:6">
      <c r="F656" s="3"/>
    </row>
    <row r="657" spans="6:6">
      <c r="F657" s="3"/>
    </row>
    <row r="658" spans="6:6">
      <c r="F658" s="3"/>
    </row>
    <row r="659" spans="6:6">
      <c r="F659" s="3"/>
    </row>
    <row r="660" spans="6:6">
      <c r="F660" s="3"/>
    </row>
    <row r="661" spans="6:6">
      <c r="F661" s="3"/>
    </row>
    <row r="662" spans="6:6">
      <c r="F662" s="3"/>
    </row>
    <row r="663" spans="6:6">
      <c r="F663" s="3"/>
    </row>
    <row r="664" spans="6:6">
      <c r="F664" s="3"/>
    </row>
    <row r="665" spans="6:6">
      <c r="F665" s="3"/>
    </row>
    <row r="666" spans="6:6">
      <c r="F666" s="3"/>
    </row>
    <row r="667" spans="6:6">
      <c r="F667" s="3"/>
    </row>
    <row r="668" spans="6:6">
      <c r="F668" s="3"/>
    </row>
    <row r="669" spans="6:6">
      <c r="F669" s="3"/>
    </row>
    <row r="670" spans="6:6">
      <c r="F670" s="3"/>
    </row>
    <row r="671" spans="6:6">
      <c r="F671" s="3"/>
    </row>
    <row r="672" spans="6:6">
      <c r="F672" s="3"/>
    </row>
    <row r="673" spans="6:6">
      <c r="F673" s="3"/>
    </row>
    <row r="674" spans="6:6">
      <c r="F674" s="3"/>
    </row>
    <row r="675" spans="6:6">
      <c r="F675" s="3"/>
    </row>
    <row r="676" spans="6:6">
      <c r="F676" s="3"/>
    </row>
    <row r="677" spans="6:6">
      <c r="F677" s="3"/>
    </row>
    <row r="678" spans="6:6">
      <c r="F678" s="3"/>
    </row>
    <row r="679" spans="6:6">
      <c r="F679" s="3"/>
    </row>
    <row r="680" spans="6:6">
      <c r="F680" s="3"/>
    </row>
    <row r="681" spans="6:6">
      <c r="F681" s="3"/>
    </row>
    <row r="682" spans="6:6">
      <c r="F682" s="3"/>
    </row>
    <row r="683" spans="6:6">
      <c r="F683" s="3"/>
    </row>
    <row r="684" spans="6:6">
      <c r="F684" s="3"/>
    </row>
    <row r="685" spans="6:6">
      <c r="F685" s="3"/>
    </row>
    <row r="686" spans="6:6">
      <c r="F686" s="3"/>
    </row>
    <row r="687" spans="6:6">
      <c r="F687" s="3"/>
    </row>
    <row r="688" spans="6:6">
      <c r="F688" s="3"/>
    </row>
    <row r="689" spans="6:6">
      <c r="F689" s="3"/>
    </row>
    <row r="690" spans="6:6">
      <c r="F690" s="3"/>
    </row>
    <row r="691" spans="6:6">
      <c r="F691" s="3"/>
    </row>
    <row r="692" spans="6:6">
      <c r="F692" s="3"/>
    </row>
    <row r="693" spans="6:6">
      <c r="F693" s="3"/>
    </row>
    <row r="694" spans="6:6">
      <c r="F694" s="3"/>
    </row>
    <row r="695" spans="6:6">
      <c r="F695" s="3"/>
    </row>
    <row r="696" spans="6:6">
      <c r="F696" s="3"/>
    </row>
    <row r="697" spans="6:6">
      <c r="F697" s="3"/>
    </row>
    <row r="698" spans="6:6">
      <c r="F698" s="3"/>
    </row>
    <row r="699" spans="6:6">
      <c r="F699" s="3"/>
    </row>
    <row r="700" spans="6:6">
      <c r="F700" s="3"/>
    </row>
    <row r="701" spans="6:6">
      <c r="F701" s="3"/>
    </row>
    <row r="702" spans="6:6">
      <c r="F702" s="3"/>
    </row>
    <row r="703" spans="6:6">
      <c r="F703" s="3"/>
    </row>
    <row r="704" spans="6:6">
      <c r="F704" s="3"/>
    </row>
    <row r="705" spans="6:6">
      <c r="F705" s="3"/>
    </row>
    <row r="706" spans="6:6">
      <c r="F706" s="3"/>
    </row>
    <row r="707" spans="6:6">
      <c r="F707" s="3"/>
    </row>
    <row r="708" spans="6:6">
      <c r="F708" s="3"/>
    </row>
    <row r="709" spans="6:6">
      <c r="F709" s="3"/>
    </row>
    <row r="710" spans="6:6">
      <c r="F710" s="3"/>
    </row>
    <row r="711" spans="6:6">
      <c r="F711" s="3"/>
    </row>
    <row r="712" spans="6:6">
      <c r="F712" s="3"/>
    </row>
    <row r="713" spans="6:6">
      <c r="F713" s="3"/>
    </row>
    <row r="714" spans="6:6">
      <c r="F714" s="3"/>
    </row>
    <row r="715" spans="6:6">
      <c r="F715" s="3"/>
    </row>
    <row r="716" spans="6:6">
      <c r="F716" s="3"/>
    </row>
    <row r="717" spans="6:6">
      <c r="F717" s="3"/>
    </row>
    <row r="718" spans="6:6">
      <c r="F718" s="3"/>
    </row>
    <row r="719" spans="6:6">
      <c r="F719" s="3"/>
    </row>
    <row r="720" spans="6:6">
      <c r="F720" s="3"/>
    </row>
    <row r="721" spans="6:6">
      <c r="F721" s="3"/>
    </row>
    <row r="722" spans="6:6">
      <c r="F722" s="3"/>
    </row>
    <row r="723" spans="6:6">
      <c r="F723" s="3"/>
    </row>
    <row r="724" spans="6:6">
      <c r="F724" s="3"/>
    </row>
    <row r="725" spans="6:6">
      <c r="F725" s="3"/>
    </row>
    <row r="726" spans="6:6">
      <c r="F726" s="3"/>
    </row>
    <row r="727" spans="6:6">
      <c r="F727" s="3"/>
    </row>
    <row r="728" spans="6:6">
      <c r="F728" s="3"/>
    </row>
    <row r="729" spans="6:6">
      <c r="F729" s="3"/>
    </row>
    <row r="730" spans="6:6">
      <c r="F730" s="3"/>
    </row>
    <row r="731" spans="6:6">
      <c r="F731" s="3"/>
    </row>
    <row r="732" spans="6:6">
      <c r="F732" s="3"/>
    </row>
    <row r="733" spans="6:6">
      <c r="F733" s="3"/>
    </row>
    <row r="734" spans="6:6">
      <c r="F734" s="3"/>
    </row>
    <row r="735" spans="6:6">
      <c r="F735" s="3"/>
    </row>
    <row r="736" spans="6:6">
      <c r="F736" s="3"/>
    </row>
    <row r="737" spans="6:6">
      <c r="F737" s="3"/>
    </row>
    <row r="738" spans="6:6">
      <c r="F738" s="3"/>
    </row>
    <row r="739" spans="6:6">
      <c r="F739" s="3"/>
    </row>
    <row r="740" spans="6:6">
      <c r="F740" s="3"/>
    </row>
    <row r="741" spans="6:6">
      <c r="F741" s="3"/>
    </row>
    <row r="742" spans="6:6">
      <c r="F742" s="3"/>
    </row>
    <row r="743" spans="6:6">
      <c r="F743" s="3"/>
    </row>
    <row r="744" spans="6:6">
      <c r="F744" s="3"/>
    </row>
    <row r="745" spans="6:6">
      <c r="F745" s="3"/>
    </row>
    <row r="746" spans="6:6">
      <c r="F746" s="3"/>
    </row>
    <row r="747" spans="6:6">
      <c r="F747" s="3"/>
    </row>
    <row r="748" spans="6:6">
      <c r="F748" s="3"/>
    </row>
    <row r="749" spans="6:6">
      <c r="F749" s="3"/>
    </row>
    <row r="750" spans="6:6">
      <c r="F750" s="3"/>
    </row>
    <row r="751" spans="6:6">
      <c r="F751" s="3"/>
    </row>
    <row r="752" spans="6:6">
      <c r="F752" s="3"/>
    </row>
    <row r="753" spans="6:6">
      <c r="F753" s="3"/>
    </row>
    <row r="754" spans="6:6">
      <c r="F754" s="3"/>
    </row>
    <row r="755" spans="6:6">
      <c r="F755" s="3"/>
    </row>
    <row r="756" spans="6:6">
      <c r="F756" s="3"/>
    </row>
    <row r="757" spans="6:6">
      <c r="F757" s="3"/>
    </row>
    <row r="758" spans="6:6">
      <c r="F758" s="3"/>
    </row>
    <row r="759" spans="6:6">
      <c r="F759" s="3"/>
    </row>
    <row r="760" spans="6:6">
      <c r="F760" s="3"/>
    </row>
    <row r="761" spans="6:6">
      <c r="F761" s="3"/>
    </row>
    <row r="762" spans="6:6">
      <c r="F762" s="3"/>
    </row>
    <row r="763" spans="6:6">
      <c r="F763" s="3"/>
    </row>
    <row r="764" spans="6:6">
      <c r="F764" s="3"/>
    </row>
    <row r="765" spans="6:6">
      <c r="F765" s="3"/>
    </row>
    <row r="766" spans="6:6">
      <c r="F766" s="3"/>
    </row>
    <row r="767" spans="6:6">
      <c r="F767" s="3"/>
    </row>
    <row r="768" spans="6:6">
      <c r="F768" s="3"/>
    </row>
    <row r="769" spans="6:6">
      <c r="F769" s="3"/>
    </row>
    <row r="770" spans="6:6">
      <c r="F770" s="3"/>
    </row>
    <row r="771" spans="6:6">
      <c r="F771" s="3"/>
    </row>
    <row r="772" spans="6:6">
      <c r="F772" s="3"/>
    </row>
    <row r="773" spans="6:6">
      <c r="F773" s="3"/>
    </row>
    <row r="774" spans="6:6">
      <c r="F774" s="3"/>
    </row>
    <row r="775" spans="6:6">
      <c r="F775" s="3"/>
    </row>
    <row r="776" spans="6:6">
      <c r="F776" s="3"/>
    </row>
    <row r="777" spans="6:6">
      <c r="F777" s="3"/>
    </row>
    <row r="778" spans="6:6">
      <c r="F778" s="3"/>
    </row>
    <row r="779" spans="6:6">
      <c r="F779" s="3"/>
    </row>
    <row r="780" spans="6:6">
      <c r="F780" s="3"/>
    </row>
    <row r="781" spans="6:6">
      <c r="F781" s="3"/>
    </row>
    <row r="782" spans="6:6">
      <c r="F782" s="3"/>
    </row>
    <row r="783" spans="6:6">
      <c r="F783" s="3"/>
    </row>
    <row r="784" spans="6:6">
      <c r="F784" s="3"/>
    </row>
    <row r="785" spans="6:6">
      <c r="F785" s="3"/>
    </row>
    <row r="786" spans="6:6">
      <c r="F786" s="3"/>
    </row>
    <row r="787" spans="6:6">
      <c r="F787" s="3"/>
    </row>
    <row r="788" spans="6:6">
      <c r="F788" s="3"/>
    </row>
    <row r="789" spans="6:6">
      <c r="F789" s="3"/>
    </row>
    <row r="790" spans="6:6">
      <c r="F790" s="3"/>
    </row>
    <row r="791" spans="6:6">
      <c r="F791" s="3"/>
    </row>
    <row r="792" spans="6:6">
      <c r="F792" s="3"/>
    </row>
    <row r="793" spans="6:6">
      <c r="F793" s="3"/>
    </row>
    <row r="794" spans="6:6">
      <c r="F794" s="3"/>
    </row>
    <row r="795" spans="6:6">
      <c r="F795" s="3"/>
    </row>
    <row r="796" spans="6:6">
      <c r="F796" s="3"/>
    </row>
    <row r="797" spans="6:6">
      <c r="F797" s="3"/>
    </row>
    <row r="798" spans="6:6">
      <c r="F798" s="3"/>
    </row>
    <row r="799" spans="6:6">
      <c r="F799" s="3"/>
    </row>
    <row r="800" spans="6:6">
      <c r="F800" s="3"/>
    </row>
    <row r="801" spans="6:6">
      <c r="F801" s="3"/>
    </row>
    <row r="802" spans="6:6">
      <c r="F802" s="3"/>
    </row>
    <row r="803" spans="6:6">
      <c r="F803" s="3"/>
    </row>
    <row r="804" spans="6:6">
      <c r="F804" s="3"/>
    </row>
    <row r="805" spans="6:6">
      <c r="F805" s="3"/>
    </row>
    <row r="806" spans="6:6">
      <c r="F806" s="3"/>
    </row>
    <row r="807" spans="6:6">
      <c r="F807" s="3"/>
    </row>
    <row r="808" spans="6:6">
      <c r="F808" s="3"/>
    </row>
    <row r="809" spans="6:6">
      <c r="F809" s="3"/>
    </row>
    <row r="810" spans="6:6">
      <c r="F810" s="3"/>
    </row>
    <row r="811" spans="6:6">
      <c r="F811" s="3"/>
    </row>
    <row r="812" spans="6:6">
      <c r="F812" s="3"/>
    </row>
    <row r="813" spans="6:6">
      <c r="F813" s="3"/>
    </row>
    <row r="814" spans="6:6">
      <c r="F814" s="3"/>
    </row>
    <row r="815" spans="6:6">
      <c r="F815" s="3"/>
    </row>
    <row r="816" spans="6:6">
      <c r="F816" s="3"/>
    </row>
    <row r="817" spans="6:6">
      <c r="F817" s="3"/>
    </row>
    <row r="818" spans="6:6">
      <c r="F818" s="3"/>
    </row>
    <row r="819" spans="6:6">
      <c r="F819" s="3"/>
    </row>
    <row r="820" spans="6:6">
      <c r="F820" s="3"/>
    </row>
    <row r="821" spans="6:6">
      <c r="F821" s="3"/>
    </row>
    <row r="822" spans="6:6">
      <c r="F822" s="3"/>
    </row>
    <row r="823" spans="6:6">
      <c r="F823" s="3"/>
    </row>
    <row r="824" spans="6:6">
      <c r="F824" s="3"/>
    </row>
    <row r="825" spans="6:6">
      <c r="F825" s="3"/>
    </row>
    <row r="826" spans="6:6">
      <c r="F826" s="3"/>
    </row>
    <row r="827" spans="6:6">
      <c r="F827" s="3"/>
    </row>
    <row r="828" spans="6:6">
      <c r="F828" s="3"/>
    </row>
    <row r="829" spans="6:6">
      <c r="F829" s="3"/>
    </row>
    <row r="830" spans="6:6">
      <c r="F830" s="3"/>
    </row>
    <row r="831" spans="6:6">
      <c r="F831" s="3"/>
    </row>
    <row r="832" spans="6:6">
      <c r="F832" s="3"/>
    </row>
    <row r="833" spans="6:6">
      <c r="F833" s="3"/>
    </row>
    <row r="834" spans="6:6">
      <c r="F834" s="3"/>
    </row>
    <row r="835" spans="6:6">
      <c r="F835" s="3"/>
    </row>
    <row r="836" spans="6:6">
      <c r="F836" s="3"/>
    </row>
    <row r="837" spans="6:6">
      <c r="F837" s="3"/>
    </row>
    <row r="838" spans="6:6">
      <c r="F838" s="3"/>
    </row>
    <row r="839" spans="6:6">
      <c r="F839" s="3"/>
    </row>
    <row r="840" spans="6:6">
      <c r="F840" s="3"/>
    </row>
    <row r="841" spans="6:6">
      <c r="F841" s="3"/>
    </row>
    <row r="842" spans="6:6">
      <c r="F842" s="3"/>
    </row>
    <row r="843" spans="6:6">
      <c r="F843" s="3"/>
    </row>
    <row r="844" spans="6:6">
      <c r="F844" s="3"/>
    </row>
    <row r="845" spans="6:6">
      <c r="F845" s="3"/>
    </row>
    <row r="846" spans="6:6">
      <c r="F846" s="3"/>
    </row>
    <row r="847" spans="6:6">
      <c r="F847" s="3"/>
    </row>
    <row r="848" spans="6:6">
      <c r="F848" s="3"/>
    </row>
    <row r="849" spans="6:6">
      <c r="F849" s="3"/>
    </row>
    <row r="850" spans="6:6">
      <c r="F850" s="3"/>
    </row>
    <row r="851" spans="6:6">
      <c r="F851" s="3"/>
    </row>
    <row r="852" spans="6:6">
      <c r="F852" s="3"/>
    </row>
    <row r="853" spans="6:6">
      <c r="F853" s="3"/>
    </row>
    <row r="854" spans="6:6">
      <c r="F854" s="3"/>
    </row>
    <row r="855" spans="6:6">
      <c r="F855" s="3"/>
    </row>
    <row r="856" spans="6:6">
      <c r="F856" s="3"/>
    </row>
    <row r="857" spans="6:6">
      <c r="F857" s="3"/>
    </row>
    <row r="858" spans="6:6">
      <c r="F858" s="3"/>
    </row>
    <row r="859" spans="6:6">
      <c r="F859" s="3"/>
    </row>
    <row r="860" spans="6:6">
      <c r="F860" s="3"/>
    </row>
    <row r="861" spans="6:6">
      <c r="F861" s="3"/>
    </row>
    <row r="862" spans="6:6">
      <c r="F862" s="3"/>
    </row>
    <row r="863" spans="6:6">
      <c r="F863" s="3"/>
    </row>
    <row r="864" spans="6:6">
      <c r="F864" s="3"/>
    </row>
    <row r="865" spans="6:6">
      <c r="F865" s="3"/>
    </row>
    <row r="866" spans="6:6">
      <c r="F866" s="3"/>
    </row>
    <row r="867" spans="6:6">
      <c r="F867" s="3"/>
    </row>
    <row r="868" spans="6:6">
      <c r="F868" s="3"/>
    </row>
    <row r="869" spans="6:6">
      <c r="F869" s="3"/>
    </row>
    <row r="870" spans="6:6">
      <c r="F870" s="3"/>
    </row>
    <row r="871" spans="6:6">
      <c r="F871" s="3"/>
    </row>
    <row r="872" spans="6:6">
      <c r="F872" s="3"/>
    </row>
    <row r="873" spans="6:6">
      <c r="F873" s="3"/>
    </row>
    <row r="874" spans="6:6">
      <c r="F874" s="3"/>
    </row>
    <row r="875" spans="6:6">
      <c r="F875" s="3"/>
    </row>
    <row r="876" spans="6:6">
      <c r="F876" s="3"/>
    </row>
    <row r="877" spans="6:6">
      <c r="F877" s="3"/>
    </row>
    <row r="878" spans="6:6">
      <c r="F878" s="3"/>
    </row>
    <row r="879" spans="6:6">
      <c r="F879" s="3"/>
    </row>
    <row r="880" spans="6:6">
      <c r="F880" s="3"/>
    </row>
    <row r="881" spans="6:6">
      <c r="F881" s="3"/>
    </row>
    <row r="882" spans="6:6">
      <c r="F882" s="3"/>
    </row>
    <row r="883" spans="6:6">
      <c r="F883" s="3"/>
    </row>
    <row r="884" spans="6:6">
      <c r="F884" s="3"/>
    </row>
    <row r="885" spans="6:6">
      <c r="F885" s="3"/>
    </row>
    <row r="886" spans="6:6">
      <c r="F886" s="3"/>
    </row>
    <row r="887" spans="6:6">
      <c r="F887" s="3"/>
    </row>
    <row r="888" spans="6:6">
      <c r="F888" s="3"/>
    </row>
    <row r="889" spans="6:6">
      <c r="F889" s="3"/>
    </row>
    <row r="890" spans="6:6">
      <c r="F890" s="3"/>
    </row>
    <row r="891" spans="6:6">
      <c r="F891" s="3"/>
    </row>
    <row r="892" spans="6:6">
      <c r="F892" s="3"/>
    </row>
    <row r="893" spans="6:6">
      <c r="F893" s="3"/>
    </row>
    <row r="894" spans="6:6">
      <c r="F894" s="3"/>
    </row>
    <row r="895" spans="6:6">
      <c r="F895" s="3"/>
    </row>
    <row r="896" spans="6:6">
      <c r="F896" s="3"/>
    </row>
    <row r="897" spans="6:6">
      <c r="F897" s="3"/>
    </row>
    <row r="898" spans="6:6">
      <c r="F898" s="3"/>
    </row>
    <row r="899" spans="6:6">
      <c r="F899" s="3"/>
    </row>
    <row r="900" spans="6:6">
      <c r="F900" s="3"/>
    </row>
    <row r="901" spans="6:6">
      <c r="F901" s="3"/>
    </row>
    <row r="902" spans="6:6">
      <c r="F902" s="3"/>
    </row>
    <row r="903" spans="6:6">
      <c r="F903" s="3"/>
    </row>
    <row r="904" spans="6:6">
      <c r="F904" s="3"/>
    </row>
    <row r="905" spans="6:6">
      <c r="F905" s="3"/>
    </row>
    <row r="906" spans="6:6">
      <c r="F906" s="3"/>
    </row>
    <row r="907" spans="6:6">
      <c r="F907" s="3"/>
    </row>
    <row r="908" spans="6:6">
      <c r="F908" s="3"/>
    </row>
    <row r="909" spans="6:6">
      <c r="F909" s="3"/>
    </row>
    <row r="910" spans="6:6">
      <c r="F910" s="3"/>
    </row>
    <row r="911" spans="6:6">
      <c r="F911" s="3"/>
    </row>
    <row r="912" spans="6:6">
      <c r="F912" s="3"/>
    </row>
    <row r="913" spans="6:6">
      <c r="F913" s="3"/>
    </row>
    <row r="914" spans="6:6">
      <c r="F914" s="3"/>
    </row>
    <row r="915" spans="6:6">
      <c r="F915" s="3"/>
    </row>
    <row r="916" spans="6:6">
      <c r="F916" s="3"/>
    </row>
    <row r="917" spans="6:6">
      <c r="F917" s="3"/>
    </row>
    <row r="918" spans="6:6">
      <c r="F918" s="3"/>
    </row>
    <row r="919" spans="6:6">
      <c r="F919" s="3"/>
    </row>
    <row r="920" spans="6:6">
      <c r="F920" s="3"/>
    </row>
    <row r="921" spans="6:6">
      <c r="F921" s="3"/>
    </row>
    <row r="922" spans="6:6">
      <c r="F922" s="3"/>
    </row>
    <row r="923" spans="6:6">
      <c r="F923" s="3"/>
    </row>
    <row r="924" spans="6:6">
      <c r="F924" s="3"/>
    </row>
    <row r="925" spans="6:6">
      <c r="F925" s="3"/>
    </row>
    <row r="926" spans="6:6">
      <c r="F926" s="3"/>
    </row>
    <row r="927" spans="6:6">
      <c r="F927" s="3"/>
    </row>
    <row r="928" spans="6:6">
      <c r="F928" s="3"/>
    </row>
    <row r="929" spans="6:6">
      <c r="F929" s="3"/>
    </row>
    <row r="930" spans="6:6">
      <c r="F930" s="3"/>
    </row>
    <row r="931" spans="6:6">
      <c r="F931" s="3"/>
    </row>
    <row r="932" spans="6:6">
      <c r="F932" s="3"/>
    </row>
    <row r="933" spans="6:6">
      <c r="F933" s="3"/>
    </row>
    <row r="934" spans="6:6">
      <c r="F934" s="3"/>
    </row>
    <row r="935" spans="6:6">
      <c r="F935" s="3"/>
    </row>
    <row r="936" spans="6:6">
      <c r="F936" s="3"/>
    </row>
    <row r="937" spans="6:6">
      <c r="F937" s="3"/>
    </row>
    <row r="938" spans="6:6">
      <c r="F938" s="3"/>
    </row>
    <row r="939" spans="6:6">
      <c r="F939" s="3"/>
    </row>
    <row r="940" spans="6:6">
      <c r="F940" s="3"/>
    </row>
    <row r="941" spans="6:6">
      <c r="F941" s="3"/>
    </row>
    <row r="942" spans="6:6">
      <c r="F942" s="3"/>
    </row>
    <row r="943" spans="6:6">
      <c r="F943" s="3"/>
    </row>
    <row r="944" spans="6:6">
      <c r="F944" s="3"/>
    </row>
    <row r="945" spans="6:6">
      <c r="F945" s="3"/>
    </row>
    <row r="946" spans="6:6">
      <c r="F946" s="3"/>
    </row>
    <row r="947" spans="6:6">
      <c r="F947" s="3"/>
    </row>
    <row r="948" spans="6:6">
      <c r="F948" s="3"/>
    </row>
    <row r="949" spans="6:6">
      <c r="F949" s="3"/>
    </row>
    <row r="950" spans="6:6">
      <c r="F950" s="3"/>
    </row>
    <row r="951" spans="6:6">
      <c r="F951" s="3"/>
    </row>
    <row r="952" spans="6:6">
      <c r="F952" s="3"/>
    </row>
    <row r="953" spans="6:6">
      <c r="F953" s="3"/>
    </row>
    <row r="954" spans="6:6">
      <c r="F954" s="3"/>
    </row>
    <row r="955" spans="6:6">
      <c r="F955" s="3"/>
    </row>
    <row r="956" spans="6:6">
      <c r="F956" s="3"/>
    </row>
    <row r="957" spans="6:6">
      <c r="F957" s="3"/>
    </row>
    <row r="958" spans="6:6">
      <c r="F958" s="3"/>
    </row>
    <row r="959" spans="6:6">
      <c r="F959" s="3"/>
    </row>
    <row r="960" spans="6:6">
      <c r="F960" s="3"/>
    </row>
    <row r="961" spans="6:6">
      <c r="F961" s="3"/>
    </row>
    <row r="962" spans="6:6">
      <c r="F962" s="3"/>
    </row>
    <row r="963" spans="6:6">
      <c r="F963" s="3"/>
    </row>
    <row r="964" spans="6:6">
      <c r="F964" s="3"/>
    </row>
    <row r="965" spans="6:6">
      <c r="F965" s="3"/>
    </row>
    <row r="966" spans="6:6">
      <c r="F966" s="3"/>
    </row>
    <row r="967" spans="6:6">
      <c r="F967" s="3"/>
    </row>
    <row r="968" spans="6:6">
      <c r="F968" s="3"/>
    </row>
    <row r="969" spans="6:6">
      <c r="F969" s="3"/>
    </row>
    <row r="970" spans="6:6">
      <c r="F970" s="3"/>
    </row>
    <row r="971" spans="6:6">
      <c r="F971" s="3"/>
    </row>
    <row r="972" spans="6:6">
      <c r="F972" s="3"/>
    </row>
    <row r="973" spans="6:6">
      <c r="F973" s="3"/>
    </row>
    <row r="974" spans="6:6">
      <c r="F974" s="3"/>
    </row>
    <row r="975" spans="6:6">
      <c r="F975" s="3"/>
    </row>
    <row r="976" spans="6:6">
      <c r="F976" s="3"/>
    </row>
    <row r="977" spans="6:6">
      <c r="F977" s="3"/>
    </row>
    <row r="978" spans="6:6">
      <c r="F978" s="3"/>
    </row>
    <row r="979" spans="6:6">
      <c r="F979" s="3"/>
    </row>
    <row r="980" spans="6:6">
      <c r="F980" s="3"/>
    </row>
    <row r="981" spans="6:6">
      <c r="F981" s="3"/>
    </row>
    <row r="982" spans="6:6">
      <c r="F982" s="3"/>
    </row>
    <row r="983" spans="6:6">
      <c r="F983" s="3"/>
    </row>
    <row r="984" spans="6:6">
      <c r="F984" s="3"/>
    </row>
    <row r="985" spans="6:6">
      <c r="F985" s="3"/>
    </row>
    <row r="986" spans="6:6">
      <c r="F986" s="3"/>
    </row>
    <row r="987" spans="6:6">
      <c r="F987" s="3"/>
    </row>
    <row r="988" spans="6:6">
      <c r="F988" s="3"/>
    </row>
    <row r="989" spans="6:6">
      <c r="F989" s="3"/>
    </row>
    <row r="990" spans="6:6">
      <c r="F990" s="3"/>
    </row>
    <row r="991" spans="6:6">
      <c r="F991" s="3"/>
    </row>
    <row r="992" spans="6:6">
      <c r="F992" s="3"/>
    </row>
    <row r="993" spans="6:6">
      <c r="F993" s="3"/>
    </row>
    <row r="994" spans="6:6">
      <c r="F994" s="3"/>
    </row>
    <row r="995" spans="6:6">
      <c r="F995" s="3"/>
    </row>
    <row r="996" spans="6:6">
      <c r="F996" s="3"/>
    </row>
    <row r="997" spans="6:6">
      <c r="F997" s="3"/>
    </row>
    <row r="998" spans="6:6">
      <c r="F998" s="3"/>
    </row>
    <row r="999" spans="6:6">
      <c r="F999" s="3"/>
    </row>
    <row r="1000" spans="6:6">
      <c r="F1000" s="3"/>
    </row>
    <row r="1001" spans="6:6">
      <c r="F1001" s="3"/>
    </row>
    <row r="1002" spans="6:6">
      <c r="F1002" s="3"/>
    </row>
    <row r="1003" spans="6:6">
      <c r="F1003" s="3"/>
    </row>
    <row r="1004" spans="6:6">
      <c r="F1004" s="3"/>
    </row>
    <row r="1005" spans="6:6">
      <c r="F1005" s="3"/>
    </row>
    <row r="1006" spans="6:6">
      <c r="F1006" s="3"/>
    </row>
    <row r="1007" spans="6:6">
      <c r="F1007" s="3"/>
    </row>
    <row r="1008" spans="6:6">
      <c r="F1008" s="3"/>
    </row>
    <row r="1009" spans="6:6">
      <c r="F1009" s="3"/>
    </row>
    <row r="1010" spans="6:6">
      <c r="F1010" s="3"/>
    </row>
    <row r="1011" spans="6:6">
      <c r="F1011" s="3"/>
    </row>
    <row r="1012" spans="6:6">
      <c r="F1012" s="3"/>
    </row>
    <row r="1013" spans="6:6">
      <c r="F1013" s="3"/>
    </row>
    <row r="1014" spans="6:6">
      <c r="F1014" s="3"/>
    </row>
    <row r="1015" spans="6:6">
      <c r="F1015" s="3"/>
    </row>
    <row r="1016" spans="6:6">
      <c r="F1016" s="3"/>
    </row>
    <row r="1017" spans="6:6">
      <c r="F1017" s="3"/>
    </row>
    <row r="1018" spans="6:6">
      <c r="F1018" s="3"/>
    </row>
    <row r="1019" spans="6:6">
      <c r="F1019" s="3"/>
    </row>
    <row r="1020" spans="6:6">
      <c r="F1020" s="3"/>
    </row>
    <row r="1021" spans="6:6">
      <c r="F1021" s="3"/>
    </row>
    <row r="1022" spans="6:6">
      <c r="F1022" s="3"/>
    </row>
    <row r="1023" spans="6:6">
      <c r="F1023" s="3"/>
    </row>
    <row r="1024" spans="6:6">
      <c r="F1024" s="3"/>
    </row>
    <row r="1025" spans="6:6">
      <c r="F1025" s="3"/>
    </row>
    <row r="1026" spans="6:6">
      <c r="F1026" s="3"/>
    </row>
    <row r="1027" spans="6:6">
      <c r="F1027" s="3"/>
    </row>
    <row r="1028" spans="6:6">
      <c r="F1028" s="3"/>
    </row>
    <row r="1029" spans="6:6">
      <c r="F1029" s="3"/>
    </row>
    <row r="1030" spans="6:6">
      <c r="F1030" s="3"/>
    </row>
    <row r="1031" spans="6:6">
      <c r="F1031" s="3"/>
    </row>
    <row r="1032" spans="6:6">
      <c r="F1032" s="3"/>
    </row>
    <row r="1033" spans="6:6">
      <c r="F1033" s="3"/>
    </row>
    <row r="1034" spans="6:6">
      <c r="F1034" s="3"/>
    </row>
    <row r="1035" spans="6:6">
      <c r="F1035" s="3"/>
    </row>
    <row r="1036" spans="6:6">
      <c r="F1036" s="3"/>
    </row>
    <row r="1037" spans="6:6">
      <c r="F1037" s="3"/>
    </row>
    <row r="1038" spans="6:6">
      <c r="F1038" s="3"/>
    </row>
    <row r="1039" spans="6:6">
      <c r="F1039" s="3"/>
    </row>
    <row r="1040" spans="6:6">
      <c r="F1040" s="3"/>
    </row>
    <row r="1041" spans="6:6">
      <c r="F1041" s="3"/>
    </row>
    <row r="1042" spans="6:6">
      <c r="F1042" s="3"/>
    </row>
    <row r="1043" spans="6:6">
      <c r="F1043" s="3"/>
    </row>
    <row r="1044" spans="6:6">
      <c r="F1044" s="3"/>
    </row>
    <row r="1045" spans="6:6">
      <c r="F1045" s="3"/>
    </row>
    <row r="1046" spans="6:6">
      <c r="F1046" s="3"/>
    </row>
    <row r="1047" spans="6:6">
      <c r="F1047" s="3"/>
    </row>
    <row r="1048" spans="6:6">
      <c r="F1048" s="3"/>
    </row>
    <row r="1049" spans="6:6">
      <c r="F1049" s="3"/>
    </row>
    <row r="1050" spans="6:6">
      <c r="F1050" s="3"/>
    </row>
    <row r="1051" spans="6:6">
      <c r="F1051" s="3"/>
    </row>
    <row r="1052" spans="6:6">
      <c r="F1052" s="3"/>
    </row>
    <row r="1053" spans="6:6">
      <c r="F1053" s="3"/>
    </row>
    <row r="1054" spans="6:6">
      <c r="F1054" s="3"/>
    </row>
    <row r="1055" spans="6:6">
      <c r="F1055" s="3"/>
    </row>
    <row r="1056" spans="6:6">
      <c r="F1056" s="3"/>
    </row>
    <row r="1057" spans="6:6">
      <c r="F1057" s="3"/>
    </row>
    <row r="1058" spans="6:6">
      <c r="F1058" s="3"/>
    </row>
    <row r="1059" spans="6:6">
      <c r="F1059" s="3"/>
    </row>
    <row r="1060" spans="6:6">
      <c r="F1060" s="3"/>
    </row>
    <row r="1061" spans="6:6">
      <c r="F1061" s="3"/>
    </row>
    <row r="1062" spans="6:6">
      <c r="F1062" s="3"/>
    </row>
    <row r="1063" spans="6:6">
      <c r="F1063" s="3"/>
    </row>
    <row r="1064" spans="6:6">
      <c r="F1064" s="3"/>
    </row>
    <row r="1065" spans="6:6">
      <c r="F1065" s="3"/>
    </row>
    <row r="1066" spans="6:6">
      <c r="F1066" s="3"/>
    </row>
    <row r="1067" spans="6:6">
      <c r="F1067" s="3"/>
    </row>
    <row r="1068" spans="6:6">
      <c r="F1068" s="3"/>
    </row>
    <row r="1069" spans="6:6">
      <c r="F1069" s="3"/>
    </row>
    <row r="1070" spans="6:6">
      <c r="F1070" s="3"/>
    </row>
    <row r="1071" spans="6:6">
      <c r="F1071" s="3"/>
    </row>
    <row r="1072" spans="6:6">
      <c r="F1072" s="3"/>
    </row>
    <row r="1073" spans="6:6">
      <c r="F1073" s="3"/>
    </row>
    <row r="1074" spans="6:6">
      <c r="F1074" s="3"/>
    </row>
    <row r="1075" spans="6:6">
      <c r="F1075" s="3"/>
    </row>
    <row r="1076" spans="6:6">
      <c r="F1076" s="3"/>
    </row>
    <row r="1077" spans="6:6">
      <c r="F1077" s="3"/>
    </row>
    <row r="1078" spans="6:6">
      <c r="F1078" s="3"/>
    </row>
    <row r="1079" spans="6:6">
      <c r="F1079" s="3"/>
    </row>
    <row r="1080" spans="6:6">
      <c r="F1080" s="3"/>
    </row>
    <row r="1081" spans="6:6">
      <c r="F1081" s="3"/>
    </row>
    <row r="1082" spans="6:6">
      <c r="F1082" s="3"/>
    </row>
    <row r="1083" spans="6:6">
      <c r="F1083" s="3"/>
    </row>
    <row r="1084" spans="6:6">
      <c r="F1084" s="3"/>
    </row>
    <row r="1085" spans="6:6">
      <c r="F1085" s="3"/>
    </row>
    <row r="1086" spans="6:6">
      <c r="F1086" s="3"/>
    </row>
    <row r="1087" spans="6:6">
      <c r="F1087" s="3"/>
    </row>
    <row r="1088" spans="6:6">
      <c r="F1088" s="3"/>
    </row>
    <row r="1089" spans="6:6">
      <c r="F1089" s="3"/>
    </row>
    <row r="1090" spans="6:6">
      <c r="F1090" s="3"/>
    </row>
    <row r="1091" spans="6:6">
      <c r="F1091" s="3"/>
    </row>
    <row r="1092" spans="6:6">
      <c r="F1092" s="3"/>
    </row>
    <row r="1093" spans="6:6">
      <c r="F1093" s="3"/>
    </row>
    <row r="1094" spans="6:6">
      <c r="F1094" s="3"/>
    </row>
    <row r="1095" spans="6:6">
      <c r="F1095" s="3"/>
    </row>
    <row r="1096" spans="6:6">
      <c r="F1096" s="3"/>
    </row>
    <row r="1097" spans="6:6">
      <c r="F1097" s="3"/>
    </row>
    <row r="1098" spans="6:6">
      <c r="F1098" s="3"/>
    </row>
    <row r="1099" spans="6:6">
      <c r="F1099" s="3"/>
    </row>
    <row r="1100" spans="6:6">
      <c r="F1100" s="3"/>
    </row>
    <row r="1101" spans="6:6">
      <c r="F1101" s="3"/>
    </row>
    <row r="1102" spans="6:6">
      <c r="F1102" s="3"/>
    </row>
    <row r="1103" spans="6:6">
      <c r="F1103" s="3"/>
    </row>
    <row r="1104" spans="6:6">
      <c r="F1104" s="3"/>
    </row>
    <row r="1105" spans="6:6">
      <c r="F1105" s="3"/>
    </row>
    <row r="1106" spans="6:6">
      <c r="F1106" s="3"/>
    </row>
    <row r="1107" spans="6:6">
      <c r="F1107" s="3"/>
    </row>
    <row r="1108" spans="6:6">
      <c r="F1108" s="3"/>
    </row>
    <row r="1109" spans="6:6">
      <c r="F1109" s="3"/>
    </row>
    <row r="1110" spans="6:6">
      <c r="F1110" s="3"/>
    </row>
    <row r="1111" spans="6:6">
      <c r="F1111" s="3"/>
    </row>
    <row r="1112" spans="6:6">
      <c r="F1112" s="3"/>
    </row>
    <row r="1113" spans="6:6">
      <c r="F1113" s="3"/>
    </row>
    <row r="1114" spans="6:6">
      <c r="F1114" s="3"/>
    </row>
    <row r="1115" spans="6:6">
      <c r="F1115" s="3"/>
    </row>
    <row r="1116" spans="6:6">
      <c r="F1116" s="3"/>
    </row>
    <row r="1117" spans="6:6">
      <c r="F1117" s="3"/>
    </row>
    <row r="1118" spans="6:6">
      <c r="F1118" s="3"/>
    </row>
    <row r="1119" spans="6:6">
      <c r="F1119" s="3"/>
    </row>
    <row r="1120" spans="6:6">
      <c r="F1120" s="3"/>
    </row>
    <row r="1121" spans="6:6">
      <c r="F1121" s="3"/>
    </row>
    <row r="1122" spans="6:6">
      <c r="F1122" s="3"/>
    </row>
    <row r="1123" spans="6:6">
      <c r="F1123" s="3"/>
    </row>
    <row r="1124" spans="6:6">
      <c r="F1124" s="3"/>
    </row>
    <row r="1125" spans="6:6">
      <c r="F1125" s="3"/>
    </row>
    <row r="1126" spans="6:6">
      <c r="F1126" s="3"/>
    </row>
    <row r="1127" spans="6:6">
      <c r="F1127" s="3"/>
    </row>
    <row r="1128" spans="6:6">
      <c r="F1128" s="3"/>
    </row>
    <row r="1129" spans="6:6">
      <c r="F1129" s="3"/>
    </row>
    <row r="1130" spans="6:6">
      <c r="F1130" s="3"/>
    </row>
    <row r="1131" spans="6:6">
      <c r="F1131" s="3"/>
    </row>
    <row r="1132" spans="6:6">
      <c r="F1132" s="3"/>
    </row>
    <row r="1133" spans="6:6">
      <c r="F1133" s="3"/>
    </row>
    <row r="1134" spans="6:6">
      <c r="F1134" s="3"/>
    </row>
    <row r="1135" spans="6:6">
      <c r="F1135" s="3"/>
    </row>
    <row r="1136" spans="6:6">
      <c r="F1136" s="3"/>
    </row>
    <row r="1137" spans="6:6">
      <c r="F1137" s="3"/>
    </row>
    <row r="1138" spans="6:6">
      <c r="F1138" s="3"/>
    </row>
    <row r="1139" spans="6:6">
      <c r="F1139" s="3"/>
    </row>
    <row r="1140" spans="6:6">
      <c r="F1140" s="3"/>
    </row>
    <row r="1141" spans="6:6">
      <c r="F1141" s="3"/>
    </row>
    <row r="1142" spans="6:6">
      <c r="F1142" s="3"/>
    </row>
    <row r="1143" spans="6:6">
      <c r="F1143" s="3"/>
    </row>
    <row r="1144" spans="6:6">
      <c r="F1144" s="3"/>
    </row>
    <row r="1145" spans="6:6">
      <c r="F1145" s="3"/>
    </row>
    <row r="1146" spans="6:6">
      <c r="F1146" s="3"/>
    </row>
    <row r="1147" spans="6:6">
      <c r="F1147" s="3"/>
    </row>
    <row r="1148" spans="6:6">
      <c r="F1148" s="3"/>
    </row>
    <row r="1149" spans="6:6">
      <c r="F1149" s="3"/>
    </row>
    <row r="1150" spans="6:6">
      <c r="F1150" s="3"/>
    </row>
    <row r="1151" spans="6:6">
      <c r="F1151" s="3"/>
    </row>
    <row r="1152" spans="6:6">
      <c r="F1152" s="3"/>
    </row>
    <row r="1153" spans="6:6">
      <c r="F1153" s="3"/>
    </row>
    <row r="1154" spans="6:6">
      <c r="F1154" s="3"/>
    </row>
    <row r="1155" spans="6:6">
      <c r="F1155" s="3"/>
    </row>
    <row r="1156" spans="6:6">
      <c r="F1156" s="3"/>
    </row>
    <row r="1157" spans="6:6">
      <c r="F1157" s="3"/>
    </row>
    <row r="1158" spans="6:6">
      <c r="F1158" s="3"/>
    </row>
    <row r="1159" spans="6:6">
      <c r="F1159" s="3"/>
    </row>
    <row r="1160" spans="6:6">
      <c r="F1160" s="3"/>
    </row>
    <row r="1161" spans="6:6">
      <c r="F1161" s="3"/>
    </row>
    <row r="1162" spans="6:6">
      <c r="F1162" s="3"/>
    </row>
    <row r="1163" spans="6:6">
      <c r="F1163" s="3"/>
    </row>
    <row r="1164" spans="6:6">
      <c r="F1164" s="3"/>
    </row>
    <row r="1165" spans="6:6">
      <c r="F1165" s="3"/>
    </row>
    <row r="1166" spans="6:6">
      <c r="F1166" s="3"/>
    </row>
    <row r="1167" spans="6:6">
      <c r="F1167" s="3"/>
    </row>
    <row r="1168" spans="6:6">
      <c r="F1168" s="3"/>
    </row>
    <row r="1169" spans="6:6">
      <c r="F1169" s="3"/>
    </row>
    <row r="1170" spans="6:6">
      <c r="F1170" s="3"/>
    </row>
    <row r="1171" spans="6:6">
      <c r="F1171" s="3"/>
    </row>
    <row r="1172" spans="6:6">
      <c r="F1172" s="3"/>
    </row>
    <row r="1173" spans="6:6">
      <c r="F1173" s="3"/>
    </row>
    <row r="1174" spans="6:6">
      <c r="F1174" s="3"/>
    </row>
    <row r="1175" spans="6:6">
      <c r="F1175" s="3"/>
    </row>
    <row r="1176" spans="6:6">
      <c r="F1176" s="3"/>
    </row>
    <row r="1177" spans="6:6">
      <c r="F1177" s="3"/>
    </row>
    <row r="1178" spans="6:6">
      <c r="F1178" s="3"/>
    </row>
    <row r="1179" spans="6:6">
      <c r="F1179" s="3"/>
    </row>
    <row r="1180" spans="6:6">
      <c r="F1180" s="3"/>
    </row>
    <row r="1181" spans="6:6">
      <c r="F1181" s="3"/>
    </row>
    <row r="1182" spans="6:6">
      <c r="F1182" s="3"/>
    </row>
    <row r="1183" spans="6:6">
      <c r="F1183" s="3"/>
    </row>
    <row r="1184" spans="6:6">
      <c r="F1184" s="3"/>
    </row>
    <row r="1185" spans="6:6">
      <c r="F1185" s="3"/>
    </row>
    <row r="1186" spans="6:6">
      <c r="F1186" s="3"/>
    </row>
    <row r="1187" spans="6:6">
      <c r="F1187" s="3"/>
    </row>
    <row r="1188" spans="6:6">
      <c r="F1188" s="3"/>
    </row>
    <row r="1189" spans="6:6">
      <c r="F1189" s="3"/>
    </row>
    <row r="1190" spans="6:6">
      <c r="F1190" s="3"/>
    </row>
    <row r="1191" spans="6:6">
      <c r="F1191" s="3"/>
    </row>
    <row r="1192" spans="6:6">
      <c r="F1192" s="3"/>
    </row>
    <row r="1193" spans="6:6">
      <c r="F1193" s="3"/>
    </row>
    <row r="1194" spans="6:6">
      <c r="F1194" s="3"/>
    </row>
    <row r="1195" spans="6:6">
      <c r="F1195" s="3"/>
    </row>
    <row r="1196" spans="6:6">
      <c r="F1196" s="3"/>
    </row>
    <row r="1197" spans="6:6">
      <c r="F1197" s="3"/>
    </row>
    <row r="1198" spans="6:6">
      <c r="F1198" s="3"/>
    </row>
    <row r="1199" spans="6:6">
      <c r="F1199" s="3"/>
    </row>
    <row r="1200" spans="6:6">
      <c r="F1200" s="3"/>
    </row>
    <row r="1201" spans="6:6">
      <c r="F1201" s="3"/>
    </row>
    <row r="1202" spans="6:6">
      <c r="F1202" s="3"/>
    </row>
    <row r="1203" spans="6:6">
      <c r="F1203" s="3"/>
    </row>
    <row r="1204" spans="6:6">
      <c r="F1204" s="3"/>
    </row>
    <row r="1205" spans="6:6">
      <c r="F1205" s="3"/>
    </row>
    <row r="1206" spans="6:6">
      <c r="F1206" s="3"/>
    </row>
    <row r="1207" spans="6:6">
      <c r="F1207" s="3"/>
    </row>
    <row r="1208" spans="6:6">
      <c r="F1208" s="3"/>
    </row>
    <row r="1209" spans="6:6">
      <c r="F1209" s="3"/>
    </row>
    <row r="1210" spans="6:6">
      <c r="F1210" s="3"/>
    </row>
    <row r="1211" spans="6:6">
      <c r="F1211" s="3"/>
    </row>
    <row r="1212" spans="6:6">
      <c r="F1212" s="3"/>
    </row>
    <row r="1213" spans="6:6">
      <c r="F1213" s="3"/>
    </row>
    <row r="1214" spans="6:6">
      <c r="F1214" s="3"/>
    </row>
    <row r="1215" spans="6:6">
      <c r="F1215" s="3"/>
    </row>
    <row r="1216" spans="6:6">
      <c r="F1216" s="3"/>
    </row>
    <row r="1217" spans="6:6">
      <c r="F1217" s="3"/>
    </row>
    <row r="1218" spans="6:6">
      <c r="F1218" s="3"/>
    </row>
    <row r="1219" spans="6:6">
      <c r="F1219" s="3"/>
    </row>
    <row r="1220" spans="6:6">
      <c r="F1220" s="3"/>
    </row>
    <row r="1221" spans="6:6">
      <c r="F1221" s="3"/>
    </row>
    <row r="1222" spans="6:6">
      <c r="F1222" s="3"/>
    </row>
    <row r="1223" spans="6:6">
      <c r="F1223" s="3"/>
    </row>
    <row r="1224" spans="6:6">
      <c r="F1224" s="3"/>
    </row>
    <row r="1225" spans="6:6">
      <c r="F1225" s="3"/>
    </row>
    <row r="1226" spans="6:6">
      <c r="F1226" s="3"/>
    </row>
    <row r="1227" spans="6:6">
      <c r="F1227" s="3"/>
    </row>
    <row r="1228" spans="6:6">
      <c r="F1228" s="3"/>
    </row>
    <row r="1229" spans="6:6">
      <c r="F1229" s="3"/>
    </row>
    <row r="1230" spans="6:6">
      <c r="F1230" s="3"/>
    </row>
    <row r="1231" spans="6:6">
      <c r="F1231" s="3"/>
    </row>
    <row r="1232" spans="6:6">
      <c r="F1232" s="3"/>
    </row>
    <row r="1233" spans="6:6">
      <c r="F1233" s="3"/>
    </row>
    <row r="1234" spans="6:6">
      <c r="F1234" s="3"/>
    </row>
    <row r="1235" spans="6:6">
      <c r="F1235" s="3"/>
    </row>
    <row r="1236" spans="6:6">
      <c r="F1236" s="3"/>
    </row>
    <row r="1237" spans="6:6">
      <c r="F1237" s="3"/>
    </row>
    <row r="1238" spans="6:6">
      <c r="F1238" s="3"/>
    </row>
    <row r="1239" spans="6:6">
      <c r="F1239" s="3"/>
    </row>
    <row r="1240" spans="6:6">
      <c r="F1240" s="3"/>
    </row>
    <row r="1241" spans="6:6">
      <c r="F1241" s="3"/>
    </row>
    <row r="1242" spans="6:6">
      <c r="F1242" s="3"/>
    </row>
    <row r="1243" spans="6:6">
      <c r="F1243" s="3"/>
    </row>
    <row r="1244" spans="6:6">
      <c r="F1244" s="3"/>
    </row>
    <row r="1245" spans="6:6">
      <c r="F1245" s="3"/>
    </row>
    <row r="1246" spans="6:6">
      <c r="F1246" s="3"/>
    </row>
    <row r="1247" spans="6:6">
      <c r="F1247" s="3"/>
    </row>
    <row r="1248" spans="6:6">
      <c r="F1248" s="3"/>
    </row>
    <row r="1249" spans="6:6">
      <c r="F1249" s="3"/>
    </row>
    <row r="1250" spans="6:6">
      <c r="F1250" s="3"/>
    </row>
    <row r="1251" spans="6:6">
      <c r="F1251" s="3"/>
    </row>
    <row r="1252" spans="6:6">
      <c r="F1252" s="3"/>
    </row>
    <row r="1253" spans="6:6">
      <c r="F1253" s="3"/>
    </row>
    <row r="1254" spans="6:6">
      <c r="F1254" s="3"/>
    </row>
    <row r="1255" spans="6:6">
      <c r="F1255" s="3"/>
    </row>
    <row r="1256" spans="6:6">
      <c r="F1256" s="3"/>
    </row>
    <row r="1257" spans="6:6">
      <c r="F1257" s="3"/>
    </row>
    <row r="1258" spans="6:6">
      <c r="F1258" s="3"/>
    </row>
    <row r="1259" spans="6:6">
      <c r="F1259" s="3"/>
    </row>
    <row r="1260" spans="6:6">
      <c r="F1260" s="3"/>
    </row>
    <row r="1261" spans="6:6">
      <c r="F1261" s="3"/>
    </row>
    <row r="1262" spans="6:6">
      <c r="F1262" s="3"/>
    </row>
    <row r="1263" spans="6:6">
      <c r="F1263" s="3"/>
    </row>
    <row r="1264" spans="6:6">
      <c r="F1264" s="3"/>
    </row>
    <row r="1265" spans="6:6">
      <c r="F1265" s="3"/>
    </row>
    <row r="1266" spans="6:6">
      <c r="F1266" s="3"/>
    </row>
    <row r="1267" spans="6:6">
      <c r="F1267" s="3"/>
    </row>
    <row r="1268" spans="6:6">
      <c r="F1268" s="3"/>
    </row>
    <row r="1269" spans="6:6">
      <c r="F1269" s="3"/>
    </row>
    <row r="1270" spans="6:6">
      <c r="F1270" s="3"/>
    </row>
    <row r="1271" spans="6:6">
      <c r="F1271" s="3"/>
    </row>
    <row r="1272" spans="6:6">
      <c r="F1272" s="3"/>
    </row>
    <row r="1273" spans="6:6">
      <c r="F1273" s="3"/>
    </row>
    <row r="1274" spans="6:6">
      <c r="F1274" s="3"/>
    </row>
    <row r="1275" spans="6:6">
      <c r="F1275" s="3"/>
    </row>
    <row r="1276" spans="6:6">
      <c r="F1276" s="3"/>
    </row>
    <row r="1277" spans="6:6">
      <c r="F1277" s="3"/>
    </row>
    <row r="1278" spans="6:6">
      <c r="F1278" s="3"/>
    </row>
    <row r="1279" spans="6:6">
      <c r="F1279" s="3"/>
    </row>
    <row r="1280" spans="6:6">
      <c r="F1280" s="3"/>
    </row>
    <row r="1281" spans="6:6">
      <c r="F1281" s="3"/>
    </row>
    <row r="1282" spans="6:6">
      <c r="F1282" s="3"/>
    </row>
    <row r="1283" spans="6:6">
      <c r="F1283" s="3"/>
    </row>
    <row r="1284" spans="6:6">
      <c r="F1284" s="3"/>
    </row>
    <row r="1285" spans="6:6">
      <c r="F1285" s="3"/>
    </row>
    <row r="1286" spans="6:6">
      <c r="F1286" s="3"/>
    </row>
    <row r="1287" spans="6:6">
      <c r="F1287" s="3"/>
    </row>
    <row r="1288" spans="6:6">
      <c r="F1288" s="3"/>
    </row>
    <row r="1289" spans="6:6">
      <c r="F1289" s="3"/>
    </row>
    <row r="1290" spans="6:6">
      <c r="F1290" s="3"/>
    </row>
    <row r="1291" spans="6:6">
      <c r="F1291" s="3"/>
    </row>
    <row r="1292" spans="6:6">
      <c r="F1292" s="3"/>
    </row>
    <row r="1293" spans="6:6">
      <c r="F1293" s="3"/>
    </row>
    <row r="1294" spans="6:6">
      <c r="F1294" s="3"/>
    </row>
    <row r="1295" spans="6:6">
      <c r="F1295" s="3"/>
    </row>
    <row r="1296" spans="6:6">
      <c r="F1296" s="3"/>
    </row>
    <row r="1297" spans="6:6">
      <c r="F1297" s="3"/>
    </row>
    <row r="1298" spans="6:6">
      <c r="F1298" s="3"/>
    </row>
    <row r="1299" spans="6:6">
      <c r="F1299" s="3"/>
    </row>
    <row r="1300" spans="6:6">
      <c r="F1300" s="3"/>
    </row>
    <row r="1301" spans="6:6">
      <c r="F1301" s="3"/>
    </row>
    <row r="1302" spans="6:6">
      <c r="F1302" s="3"/>
    </row>
    <row r="1303" spans="6:6">
      <c r="F1303" s="3"/>
    </row>
    <row r="1304" spans="6:6">
      <c r="F1304" s="3"/>
    </row>
    <row r="1305" spans="6:6">
      <c r="F1305" s="3"/>
    </row>
    <row r="1306" spans="6:6">
      <c r="F1306" s="3"/>
    </row>
    <row r="1307" spans="6:6">
      <c r="F1307" s="3"/>
    </row>
    <row r="1308" spans="6:6">
      <c r="F1308" s="3"/>
    </row>
    <row r="1309" spans="6:6">
      <c r="F1309" s="3"/>
    </row>
    <row r="1310" spans="6:6">
      <c r="F1310" s="3"/>
    </row>
    <row r="1311" spans="6:6">
      <c r="F1311" s="3"/>
    </row>
    <row r="1312" spans="6:6">
      <c r="F1312" s="3"/>
    </row>
    <row r="1313" spans="6:6">
      <c r="F1313" s="3"/>
    </row>
    <row r="1314" spans="6:6">
      <c r="F1314" s="3"/>
    </row>
    <row r="1315" spans="6:6">
      <c r="F1315" s="3"/>
    </row>
    <row r="1316" spans="6:6">
      <c r="F1316" s="3"/>
    </row>
    <row r="1317" spans="6:6">
      <c r="F1317" s="3"/>
    </row>
    <row r="1318" spans="6:6">
      <c r="F1318" s="3"/>
    </row>
    <row r="1319" spans="6:6">
      <c r="F1319" s="3"/>
    </row>
    <row r="1320" spans="6:6">
      <c r="F1320" s="3"/>
    </row>
    <row r="1321" spans="6:6">
      <c r="F1321" s="3"/>
    </row>
    <row r="1322" spans="6:6">
      <c r="F1322" s="3"/>
    </row>
    <row r="1323" spans="6:6">
      <c r="F1323" s="3"/>
    </row>
    <row r="1324" spans="6:6">
      <c r="F1324" s="3"/>
    </row>
    <row r="1325" spans="6:6">
      <c r="F1325" s="3"/>
    </row>
    <row r="1326" spans="6:6">
      <c r="F1326" s="3"/>
    </row>
    <row r="1327" spans="6:6">
      <c r="F1327" s="3"/>
    </row>
    <row r="1328" spans="6:6">
      <c r="F1328" s="3"/>
    </row>
    <row r="1329" spans="6:6">
      <c r="F1329" s="3"/>
    </row>
    <row r="1330" spans="6:6">
      <c r="F1330" s="3"/>
    </row>
    <row r="1331" spans="6:6">
      <c r="F1331" s="3"/>
    </row>
    <row r="1332" spans="6:6">
      <c r="F1332" s="3"/>
    </row>
    <row r="1333" spans="6:6">
      <c r="F1333" s="3"/>
    </row>
    <row r="1334" spans="6:6">
      <c r="F1334" s="3"/>
    </row>
    <row r="1335" spans="6:6">
      <c r="F1335" s="3"/>
    </row>
    <row r="1336" spans="6:6">
      <c r="F1336" s="3"/>
    </row>
    <row r="1337" spans="6:6">
      <c r="F1337" s="3"/>
    </row>
    <row r="1338" spans="6:6">
      <c r="F1338" s="3"/>
    </row>
    <row r="1339" spans="6:6">
      <c r="F1339" s="3"/>
    </row>
    <row r="1340" spans="6:6">
      <c r="F1340" s="3"/>
    </row>
    <row r="1341" spans="6:6">
      <c r="F1341" s="3"/>
    </row>
    <row r="1342" spans="6:6">
      <c r="F1342" s="3"/>
    </row>
    <row r="1343" spans="6:6">
      <c r="F1343" s="3"/>
    </row>
    <row r="1344" spans="6:6">
      <c r="F1344" s="3"/>
    </row>
    <row r="1345" spans="6:6">
      <c r="F1345" s="3"/>
    </row>
    <row r="1346" spans="6:6">
      <c r="F1346" s="3"/>
    </row>
    <row r="1347" spans="6:6">
      <c r="F1347" s="3"/>
    </row>
    <row r="1348" spans="6:6">
      <c r="F1348" s="3"/>
    </row>
    <row r="1349" spans="6:6">
      <c r="F1349" s="3"/>
    </row>
    <row r="1350" spans="6:6">
      <c r="F1350" s="3"/>
    </row>
    <row r="1351" spans="6:6">
      <c r="F1351" s="3"/>
    </row>
    <row r="1352" spans="6:6">
      <c r="F1352" s="3"/>
    </row>
    <row r="1353" spans="6:6">
      <c r="F1353" s="3"/>
    </row>
    <row r="1354" spans="6:6">
      <c r="F1354" s="3"/>
    </row>
    <row r="1355" spans="6:6">
      <c r="F1355" s="3"/>
    </row>
    <row r="1356" spans="6:6">
      <c r="F1356" s="3"/>
    </row>
    <row r="1357" spans="6:6">
      <c r="F1357" s="3"/>
    </row>
    <row r="1358" spans="6:6">
      <c r="F1358" s="3"/>
    </row>
    <row r="1359" spans="6:6">
      <c r="F1359" s="3"/>
    </row>
    <row r="1360" spans="6:6">
      <c r="F1360" s="3"/>
    </row>
    <row r="1361" spans="6:6">
      <c r="F1361" s="3"/>
    </row>
    <row r="1362" spans="6:6">
      <c r="F1362" s="3"/>
    </row>
    <row r="1363" spans="6:6">
      <c r="F1363" s="3"/>
    </row>
    <row r="1364" spans="6:6">
      <c r="F1364" s="3"/>
    </row>
    <row r="1365" spans="6:6">
      <c r="F1365" s="3"/>
    </row>
    <row r="1366" spans="6:6">
      <c r="F1366" s="3"/>
    </row>
    <row r="1367" spans="6:6">
      <c r="F1367" s="3"/>
    </row>
    <row r="1368" spans="6:6">
      <c r="F1368" s="3"/>
    </row>
    <row r="1369" spans="6:6">
      <c r="F1369" s="3"/>
    </row>
    <row r="1370" spans="6:6">
      <c r="F1370" s="3"/>
    </row>
    <row r="1371" spans="6:6">
      <c r="F1371" s="3"/>
    </row>
    <row r="1372" spans="6:6">
      <c r="F1372" s="3"/>
    </row>
    <row r="1373" spans="6:6">
      <c r="F1373" s="3"/>
    </row>
    <row r="1374" spans="6:6">
      <c r="F1374" s="3"/>
    </row>
    <row r="1375" spans="6:6">
      <c r="F1375" s="3"/>
    </row>
    <row r="1376" spans="6:6">
      <c r="F1376" s="3"/>
    </row>
    <row r="1377" spans="6:6">
      <c r="F1377" s="3"/>
    </row>
    <row r="1378" spans="6:6">
      <c r="F1378" s="3"/>
    </row>
    <row r="1379" spans="6:6">
      <c r="F1379" s="3"/>
    </row>
    <row r="1380" spans="6:6">
      <c r="F1380" s="3"/>
    </row>
    <row r="1381" spans="6:6">
      <c r="F1381" s="3"/>
    </row>
    <row r="1382" spans="6:6">
      <c r="F1382" s="3"/>
    </row>
    <row r="1383" spans="6:6">
      <c r="F1383" s="3"/>
    </row>
    <row r="1384" spans="6:6">
      <c r="F1384" s="3"/>
    </row>
    <row r="1385" spans="6:6">
      <c r="F1385" s="3"/>
    </row>
    <row r="1386" spans="6:6">
      <c r="F1386" s="3"/>
    </row>
    <row r="1387" spans="6:6">
      <c r="F1387" s="3"/>
    </row>
    <row r="1388" spans="6:6">
      <c r="F1388" s="3"/>
    </row>
    <row r="1389" spans="6:6">
      <c r="F1389" s="3"/>
    </row>
    <row r="1390" spans="6:6">
      <c r="F1390" s="3"/>
    </row>
    <row r="1391" spans="6:6">
      <c r="F1391" s="3"/>
    </row>
    <row r="1392" spans="6:6">
      <c r="F1392" s="3"/>
    </row>
    <row r="1393" spans="6:6">
      <c r="F1393" s="3"/>
    </row>
    <row r="1394" spans="6:6">
      <c r="F1394" s="3"/>
    </row>
    <row r="1395" spans="6:6">
      <c r="F1395" s="3"/>
    </row>
    <row r="1396" spans="6:6">
      <c r="F1396" s="3"/>
    </row>
    <row r="1397" spans="6:6">
      <c r="F1397" s="3"/>
    </row>
    <row r="1398" spans="6:6">
      <c r="F1398" s="3"/>
    </row>
    <row r="1399" spans="6:6">
      <c r="F1399" s="3"/>
    </row>
    <row r="1400" spans="6:6">
      <c r="F1400" s="3"/>
    </row>
    <row r="1401" spans="6:6">
      <c r="F1401" s="3"/>
    </row>
    <row r="1402" spans="6:6">
      <c r="F1402" s="3"/>
    </row>
    <row r="1403" spans="6:6">
      <c r="F1403" s="3"/>
    </row>
    <row r="1404" spans="6:6">
      <c r="F1404" s="3"/>
    </row>
    <row r="1405" spans="6:6">
      <c r="F1405" s="3"/>
    </row>
    <row r="1406" spans="6:6">
      <c r="F1406" s="3"/>
    </row>
    <row r="1407" spans="6:6">
      <c r="F1407" s="3"/>
    </row>
    <row r="1408" spans="6:6">
      <c r="F1408" s="3"/>
    </row>
    <row r="1409" spans="6:6">
      <c r="F1409" s="3"/>
    </row>
    <row r="1410" spans="6:6">
      <c r="F1410" s="3"/>
    </row>
    <row r="1411" spans="6:6">
      <c r="F1411" s="3"/>
    </row>
    <row r="1412" spans="6:6">
      <c r="F1412" s="3"/>
    </row>
    <row r="1413" spans="6:6">
      <c r="F1413" s="3"/>
    </row>
    <row r="1414" spans="6:6">
      <c r="F1414" s="3"/>
    </row>
    <row r="1415" spans="6:6">
      <c r="F1415" s="3"/>
    </row>
    <row r="1416" spans="6:6">
      <c r="F1416" s="3"/>
    </row>
    <row r="1417" spans="6:6">
      <c r="F1417" s="3"/>
    </row>
    <row r="1418" spans="6:6">
      <c r="F1418" s="3"/>
    </row>
    <row r="1419" spans="6:6">
      <c r="F1419" s="3"/>
    </row>
    <row r="1420" spans="6:6">
      <c r="F1420" s="3"/>
    </row>
    <row r="1421" spans="6:6">
      <c r="F1421" s="3"/>
    </row>
    <row r="1422" spans="6:6">
      <c r="F1422" s="3"/>
    </row>
    <row r="1423" spans="6:6">
      <c r="F1423" s="3"/>
    </row>
    <row r="1424" spans="6:6">
      <c r="F1424" s="3"/>
    </row>
    <row r="1425" spans="6:6">
      <c r="F1425" s="3"/>
    </row>
    <row r="1426" spans="6:6">
      <c r="F1426" s="3"/>
    </row>
    <row r="1427" spans="6:6">
      <c r="F1427" s="3"/>
    </row>
    <row r="1428" spans="6:6">
      <c r="F1428" s="3"/>
    </row>
    <row r="1429" spans="6:6">
      <c r="F1429" s="3"/>
    </row>
    <row r="1430" spans="6:6">
      <c r="F1430" s="3"/>
    </row>
    <row r="1431" spans="6:6">
      <c r="F1431" s="3"/>
    </row>
    <row r="1432" spans="6:6">
      <c r="F1432" s="3"/>
    </row>
    <row r="1433" spans="6:6">
      <c r="F1433" s="3"/>
    </row>
    <row r="1434" spans="6:6">
      <c r="F1434" s="3"/>
    </row>
    <row r="1435" spans="6:6">
      <c r="F1435" s="3"/>
    </row>
    <row r="1436" spans="6:6">
      <c r="F1436" s="3"/>
    </row>
    <row r="1437" spans="6:6">
      <c r="F1437" s="3"/>
    </row>
    <row r="1438" spans="6:6">
      <c r="F1438" s="3"/>
    </row>
    <row r="1439" spans="6:6">
      <c r="F1439" s="3"/>
    </row>
    <row r="1440" spans="6:6">
      <c r="F1440" s="3"/>
    </row>
    <row r="1441" spans="6:6">
      <c r="F1441" s="3"/>
    </row>
    <row r="1442" spans="6:6">
      <c r="F1442" s="3"/>
    </row>
    <row r="1443" spans="6:6">
      <c r="F1443" s="3"/>
    </row>
    <row r="1444" spans="6:6">
      <c r="F1444" s="3"/>
    </row>
    <row r="1445" spans="6:6">
      <c r="F1445" s="3"/>
    </row>
    <row r="1446" spans="6:6">
      <c r="F1446" s="3"/>
    </row>
    <row r="1447" spans="6:6">
      <c r="F1447" s="3"/>
    </row>
    <row r="1448" spans="6:6">
      <c r="F1448" s="3"/>
    </row>
    <row r="1449" spans="6:6">
      <c r="F1449" s="3"/>
    </row>
    <row r="1450" spans="6:6">
      <c r="F1450" s="3"/>
    </row>
    <row r="1451" spans="6:6">
      <c r="F1451" s="3"/>
    </row>
    <row r="1452" spans="6:6">
      <c r="F1452" s="3"/>
    </row>
    <row r="1453" spans="6:6">
      <c r="F1453" s="3"/>
    </row>
    <row r="1454" spans="6:6">
      <c r="F1454" s="3"/>
    </row>
    <row r="1455" spans="6:6">
      <c r="F1455" s="3"/>
    </row>
    <row r="1456" spans="6:6">
      <c r="F1456" s="3"/>
    </row>
    <row r="1457" spans="6:6">
      <c r="F1457" s="3"/>
    </row>
    <row r="1458" spans="6:6">
      <c r="F1458" s="3"/>
    </row>
    <row r="1459" spans="6:6">
      <c r="F1459" s="3"/>
    </row>
    <row r="1460" spans="6:6">
      <c r="F1460" s="3"/>
    </row>
    <row r="1461" spans="6:6">
      <c r="F1461" s="3"/>
    </row>
    <row r="1462" spans="6:6">
      <c r="F1462" s="3"/>
    </row>
    <row r="1463" spans="6:6">
      <c r="F1463" s="3"/>
    </row>
    <row r="1464" spans="6:6">
      <c r="F1464" s="3"/>
    </row>
    <row r="1465" spans="6:6">
      <c r="F1465" s="3"/>
    </row>
    <row r="1466" spans="6:6">
      <c r="F1466" s="3"/>
    </row>
    <row r="1467" spans="6:6">
      <c r="F1467" s="3"/>
    </row>
    <row r="1468" spans="6:6">
      <c r="F1468" s="3"/>
    </row>
    <row r="1469" spans="6:6">
      <c r="F1469" s="3"/>
    </row>
    <row r="1470" spans="6:6">
      <c r="F1470" s="3"/>
    </row>
    <row r="1471" spans="6:6">
      <c r="F1471" s="3"/>
    </row>
    <row r="1472" spans="6:6">
      <c r="F1472" s="3"/>
    </row>
    <row r="1473" spans="6:6">
      <c r="F1473" s="3"/>
    </row>
    <row r="1474" spans="6:6">
      <c r="F1474" s="3"/>
    </row>
    <row r="1475" spans="6:6">
      <c r="F1475" s="3"/>
    </row>
    <row r="1476" spans="6:6">
      <c r="F1476" s="3"/>
    </row>
    <row r="1477" spans="6:6">
      <c r="F1477" s="3"/>
    </row>
    <row r="1478" spans="6:6">
      <c r="F1478" s="3"/>
    </row>
    <row r="1479" spans="6:6">
      <c r="F1479" s="3"/>
    </row>
    <row r="1480" spans="6:6">
      <c r="F1480" s="3"/>
    </row>
    <row r="1481" spans="6:6">
      <c r="F1481" s="3"/>
    </row>
    <row r="1482" spans="6:6">
      <c r="F1482" s="3"/>
    </row>
    <row r="1483" spans="6:6">
      <c r="F1483" s="3"/>
    </row>
    <row r="1484" spans="6:6">
      <c r="F1484" s="3"/>
    </row>
    <row r="1485" spans="6:6">
      <c r="F1485" s="3"/>
    </row>
    <row r="1486" spans="6:6">
      <c r="F1486" s="3"/>
    </row>
    <row r="1487" spans="6:6">
      <c r="F1487" s="3"/>
    </row>
    <row r="1488" spans="6:6">
      <c r="F1488" s="3"/>
    </row>
    <row r="1489" spans="6:6">
      <c r="F1489" s="3"/>
    </row>
    <row r="1490" spans="6:6">
      <c r="F1490" s="3"/>
    </row>
    <row r="1491" spans="6:6">
      <c r="F1491" s="3"/>
    </row>
    <row r="1492" spans="6:6">
      <c r="F1492" s="3"/>
    </row>
    <row r="1493" spans="6:6">
      <c r="F1493" s="3"/>
    </row>
    <row r="1494" spans="6:6">
      <c r="F1494" s="3"/>
    </row>
    <row r="1495" spans="6:6">
      <c r="F1495" s="3"/>
    </row>
    <row r="1496" spans="6:6">
      <c r="F1496" s="3"/>
    </row>
    <row r="1497" spans="6:6">
      <c r="F1497" s="3"/>
    </row>
    <row r="1498" spans="6:6">
      <c r="F1498" s="3"/>
    </row>
    <row r="1499" spans="6:6">
      <c r="F1499" s="3"/>
    </row>
    <row r="1500" spans="6:6">
      <c r="F1500" s="3"/>
    </row>
    <row r="1501" spans="6:6">
      <c r="F1501" s="3"/>
    </row>
    <row r="1502" spans="6:6">
      <c r="F1502" s="3"/>
    </row>
    <row r="1503" spans="6:6">
      <c r="F1503" s="3"/>
    </row>
    <row r="1504" spans="6:6">
      <c r="F1504" s="3"/>
    </row>
    <row r="1505" spans="6:6">
      <c r="F1505" s="3"/>
    </row>
    <row r="1506" spans="6:6">
      <c r="F1506" s="3"/>
    </row>
    <row r="1507" spans="6:6">
      <c r="F1507" s="3"/>
    </row>
    <row r="1508" spans="6:6">
      <c r="F1508" s="3"/>
    </row>
    <row r="1509" spans="6:6">
      <c r="F1509" s="3"/>
    </row>
    <row r="1510" spans="6:6">
      <c r="F1510" s="3"/>
    </row>
    <row r="1511" spans="6:6">
      <c r="F1511" s="3"/>
    </row>
    <row r="1512" spans="6:6">
      <c r="F1512" s="3"/>
    </row>
    <row r="1513" spans="6:6">
      <c r="F1513" s="3"/>
    </row>
    <row r="1514" spans="6:6">
      <c r="F1514" s="3"/>
    </row>
    <row r="1515" spans="6:6">
      <c r="F1515" s="3"/>
    </row>
    <row r="1516" spans="6:6">
      <c r="F1516" s="3"/>
    </row>
    <row r="1517" spans="6:6">
      <c r="F1517" s="3"/>
    </row>
    <row r="1518" spans="6:6">
      <c r="F1518" s="3"/>
    </row>
    <row r="1519" spans="6:6">
      <c r="F1519" s="3"/>
    </row>
    <row r="1520" spans="6:6">
      <c r="F1520" s="3"/>
    </row>
    <row r="1521" spans="6:6">
      <c r="F1521" s="3"/>
    </row>
    <row r="1522" spans="6:6">
      <c r="F1522" s="3"/>
    </row>
    <row r="1523" spans="6:6">
      <c r="F1523" s="3"/>
    </row>
    <row r="1524" spans="6:6">
      <c r="F1524" s="3"/>
    </row>
    <row r="1525" spans="6:6">
      <c r="F1525" s="3"/>
    </row>
    <row r="1526" spans="6:6">
      <c r="F1526" s="3"/>
    </row>
    <row r="1527" spans="6:6">
      <c r="F1527" s="3"/>
    </row>
    <row r="1528" spans="6:6">
      <c r="F1528" s="3"/>
    </row>
    <row r="1529" spans="6:6">
      <c r="F1529" s="3"/>
    </row>
    <row r="1530" spans="6:6">
      <c r="F1530" s="3"/>
    </row>
    <row r="1531" spans="6:6">
      <c r="F1531" s="3"/>
    </row>
    <row r="1532" spans="6:6">
      <c r="F1532" s="3"/>
    </row>
    <row r="1533" spans="6:6">
      <c r="F1533" s="3"/>
    </row>
    <row r="1534" spans="6:6">
      <c r="F1534" s="3"/>
    </row>
    <row r="1535" spans="6:6">
      <c r="F1535" s="3"/>
    </row>
    <row r="1536" spans="6:6">
      <c r="F1536" s="3"/>
    </row>
    <row r="1537" spans="6:6">
      <c r="F1537" s="3"/>
    </row>
    <row r="1538" spans="6:6">
      <c r="F1538" s="3"/>
    </row>
    <row r="1539" spans="6:6">
      <c r="F1539" s="3"/>
    </row>
    <row r="1540" spans="6:6">
      <c r="F1540" s="3"/>
    </row>
    <row r="1541" spans="6:6">
      <c r="F1541" s="3"/>
    </row>
    <row r="1542" spans="6:6">
      <c r="F1542" s="3"/>
    </row>
    <row r="1543" spans="6:6">
      <c r="F1543" s="3"/>
    </row>
    <row r="1544" spans="6:6">
      <c r="F1544" s="3"/>
    </row>
    <row r="1545" spans="6:6">
      <c r="F1545" s="3"/>
    </row>
    <row r="1546" spans="6:6">
      <c r="F1546" s="3"/>
    </row>
    <row r="1547" spans="6:6">
      <c r="F1547" s="3"/>
    </row>
    <row r="1548" spans="6:6">
      <c r="F1548" s="3"/>
    </row>
    <row r="1549" spans="6:6">
      <c r="F1549" s="3"/>
    </row>
    <row r="1550" spans="6:6">
      <c r="F1550" s="3"/>
    </row>
    <row r="1551" spans="6:6">
      <c r="F1551" s="3"/>
    </row>
    <row r="1552" spans="6:6">
      <c r="F1552" s="3"/>
    </row>
    <row r="1553" spans="6:6">
      <c r="F1553" s="3"/>
    </row>
    <row r="1554" spans="6:6">
      <c r="F1554" s="3"/>
    </row>
    <row r="1555" spans="6:6">
      <c r="F1555" s="3"/>
    </row>
    <row r="1556" spans="6:6">
      <c r="F1556" s="3"/>
    </row>
    <row r="1557" spans="6:6">
      <c r="F1557" s="3"/>
    </row>
    <row r="1558" spans="6:6">
      <c r="F1558" s="3"/>
    </row>
    <row r="1559" spans="6:6">
      <c r="F1559" s="3"/>
    </row>
    <row r="1560" spans="6:6">
      <c r="F1560" s="3"/>
    </row>
    <row r="1561" spans="6:6">
      <c r="F1561" s="3"/>
    </row>
    <row r="1562" spans="6:6">
      <c r="F1562" s="3"/>
    </row>
    <row r="1563" spans="6:6">
      <c r="F1563" s="3"/>
    </row>
    <row r="1564" spans="6:6">
      <c r="F1564" s="3"/>
    </row>
    <row r="1565" spans="6:6">
      <c r="F1565" s="3"/>
    </row>
    <row r="1566" spans="6:6">
      <c r="F1566" s="3"/>
    </row>
    <row r="1567" spans="6:6">
      <c r="F1567" s="3"/>
    </row>
    <row r="1568" spans="6:6">
      <c r="F1568" s="3"/>
    </row>
    <row r="1569" spans="6:6">
      <c r="F1569" s="3"/>
    </row>
    <row r="1570" spans="6:6">
      <c r="F1570" s="3"/>
    </row>
    <row r="1571" spans="6:6">
      <c r="F1571" s="3"/>
    </row>
    <row r="1572" spans="6:6">
      <c r="F1572" s="3"/>
    </row>
    <row r="1573" spans="6:6">
      <c r="F1573" s="3"/>
    </row>
    <row r="1574" spans="6:6">
      <c r="F1574" s="3"/>
    </row>
    <row r="1575" spans="6:6">
      <c r="F1575" s="3"/>
    </row>
    <row r="1576" spans="6:6">
      <c r="F1576" s="3"/>
    </row>
    <row r="1577" spans="6:6">
      <c r="F1577" s="3"/>
    </row>
    <row r="1578" spans="6:6">
      <c r="F1578" s="3"/>
    </row>
    <row r="1579" spans="6:6">
      <c r="F1579" s="3"/>
    </row>
    <row r="1580" spans="6:6">
      <c r="F1580" s="3"/>
    </row>
    <row r="1581" spans="6:6">
      <c r="F1581" s="3"/>
    </row>
    <row r="1582" spans="6:6">
      <c r="F1582" s="3"/>
    </row>
    <row r="1583" spans="6:6">
      <c r="F1583" s="3"/>
    </row>
    <row r="1584" spans="6:6">
      <c r="F1584" s="3"/>
    </row>
    <row r="1585" spans="6:6">
      <c r="F1585" s="3"/>
    </row>
    <row r="1586" spans="6:6">
      <c r="F1586" s="3"/>
    </row>
    <row r="1587" spans="6:6">
      <c r="F1587" s="3"/>
    </row>
    <row r="1588" spans="6:6">
      <c r="F1588" s="3"/>
    </row>
    <row r="1589" spans="6:6">
      <c r="F1589" s="3"/>
    </row>
    <row r="1590" spans="6:6">
      <c r="F1590" s="3"/>
    </row>
    <row r="1591" spans="6:6">
      <c r="F1591" s="3"/>
    </row>
    <row r="1592" spans="6:6">
      <c r="F1592" s="3"/>
    </row>
    <row r="1593" spans="6:6">
      <c r="F1593" s="3"/>
    </row>
    <row r="1594" spans="6:6">
      <c r="F1594" s="3"/>
    </row>
    <row r="1595" spans="6:6">
      <c r="F1595" s="3"/>
    </row>
    <row r="1596" spans="6:6">
      <c r="F1596" s="3"/>
    </row>
    <row r="1597" spans="6:6">
      <c r="F1597" s="3"/>
    </row>
    <row r="1598" spans="6:6">
      <c r="F1598" s="3"/>
    </row>
    <row r="1599" spans="6:6">
      <c r="F1599" s="3"/>
    </row>
    <row r="1600" spans="6:6">
      <c r="F1600" s="3"/>
    </row>
    <row r="1601" spans="6:6">
      <c r="F1601" s="3"/>
    </row>
    <row r="1602" spans="6:6">
      <c r="F1602" s="3"/>
    </row>
    <row r="1603" spans="6:6">
      <c r="F1603" s="3"/>
    </row>
    <row r="1604" spans="6:6">
      <c r="F1604" s="3"/>
    </row>
    <row r="1605" spans="6:6">
      <c r="F1605" s="3"/>
    </row>
    <row r="1606" spans="6:6">
      <c r="F1606" s="3"/>
    </row>
    <row r="1607" spans="6:6">
      <c r="F1607" s="3"/>
    </row>
    <row r="1608" spans="6:6">
      <c r="F1608" s="3"/>
    </row>
    <row r="1609" spans="6:6">
      <c r="F1609" s="3"/>
    </row>
    <row r="1610" spans="6:6">
      <c r="F1610" s="3"/>
    </row>
    <row r="1611" spans="6:6">
      <c r="F1611" s="3"/>
    </row>
    <row r="1612" spans="6:6">
      <c r="F1612" s="3"/>
    </row>
    <row r="1613" spans="6:6">
      <c r="F1613" s="3"/>
    </row>
    <row r="1614" spans="6:6">
      <c r="F1614" s="3"/>
    </row>
    <row r="1615" spans="6:6">
      <c r="F1615" s="3"/>
    </row>
    <row r="1616" spans="6:6">
      <c r="F1616" s="3"/>
    </row>
    <row r="1617" spans="6:6">
      <c r="F1617" s="3"/>
    </row>
    <row r="1618" spans="6:6">
      <c r="F1618" s="3"/>
    </row>
    <row r="1619" spans="6:6">
      <c r="F1619" s="3"/>
    </row>
    <row r="1620" spans="6:6">
      <c r="F1620" s="3"/>
    </row>
    <row r="1621" spans="6:6">
      <c r="F1621" s="3"/>
    </row>
    <row r="1622" spans="6:6">
      <c r="F1622" s="3"/>
    </row>
    <row r="1623" spans="6:6">
      <c r="F1623" s="3"/>
    </row>
    <row r="1624" spans="6:6">
      <c r="F1624" s="3"/>
    </row>
    <row r="1625" spans="6:6">
      <c r="F1625" s="3"/>
    </row>
    <row r="1626" spans="6:6">
      <c r="F1626" s="3"/>
    </row>
    <row r="1627" spans="6:6">
      <c r="F1627" s="3"/>
    </row>
    <row r="1628" spans="6:6">
      <c r="F1628" s="3"/>
    </row>
    <row r="1629" spans="6:6">
      <c r="F1629" s="3"/>
    </row>
    <row r="1630" spans="6:6">
      <c r="F1630" s="3"/>
    </row>
    <row r="1631" spans="6:6">
      <c r="F1631" s="3"/>
    </row>
    <row r="1632" spans="6:6">
      <c r="F1632" s="3"/>
    </row>
    <row r="1633" spans="6:6">
      <c r="F1633" s="3"/>
    </row>
    <row r="1634" spans="6:6">
      <c r="F1634" s="3"/>
    </row>
    <row r="1635" spans="6:6">
      <c r="F1635" s="3"/>
    </row>
    <row r="1636" spans="6:6">
      <c r="F1636" s="3"/>
    </row>
    <row r="1637" spans="6:6">
      <c r="F1637" s="3"/>
    </row>
    <row r="1638" spans="6:6">
      <c r="F1638" s="3"/>
    </row>
    <row r="1639" spans="6:6">
      <c r="F1639" s="3"/>
    </row>
    <row r="1640" spans="6:6">
      <c r="F1640" s="3"/>
    </row>
    <row r="1641" spans="6:6">
      <c r="F1641" s="3"/>
    </row>
    <row r="1642" spans="6:6">
      <c r="F1642" s="3"/>
    </row>
    <row r="1643" spans="6:6">
      <c r="F1643" s="3"/>
    </row>
    <row r="1644" spans="6:6">
      <c r="F1644" s="3"/>
    </row>
    <row r="1645" spans="6:6">
      <c r="F1645" s="3"/>
    </row>
    <row r="1646" spans="6:6">
      <c r="F1646" s="3"/>
    </row>
    <row r="1647" spans="6:6">
      <c r="F1647" s="3"/>
    </row>
    <row r="1648" spans="6:6">
      <c r="F1648" s="3"/>
    </row>
    <row r="1649" spans="6:6">
      <c r="F1649" s="3"/>
    </row>
    <row r="1650" spans="6:6">
      <c r="F1650" s="3"/>
    </row>
    <row r="1651" spans="6:6">
      <c r="F1651" s="3"/>
    </row>
    <row r="1652" spans="6:6">
      <c r="F1652" s="3"/>
    </row>
    <row r="1653" spans="6:6">
      <c r="F1653" s="3"/>
    </row>
    <row r="1654" spans="6:6">
      <c r="F1654" s="3"/>
    </row>
    <row r="1655" spans="6:6">
      <c r="F1655" s="3"/>
    </row>
    <row r="1656" spans="6:6">
      <c r="F1656" s="3"/>
    </row>
    <row r="1657" spans="6:6">
      <c r="F1657" s="3"/>
    </row>
    <row r="1658" spans="6:6">
      <c r="F1658" s="3"/>
    </row>
    <row r="1659" spans="6:6">
      <c r="F1659" s="3"/>
    </row>
    <row r="1660" spans="6:6">
      <c r="F1660" s="3"/>
    </row>
    <row r="1661" spans="6:6">
      <c r="F1661" s="3"/>
    </row>
    <row r="1662" spans="6:6">
      <c r="F1662" s="3"/>
    </row>
    <row r="1663" spans="6:6">
      <c r="F1663" s="3"/>
    </row>
    <row r="1664" spans="6:6">
      <c r="F1664" s="3"/>
    </row>
    <row r="1665" spans="6:6">
      <c r="F1665" s="3"/>
    </row>
    <row r="1666" spans="6:6">
      <c r="F1666" s="3"/>
    </row>
    <row r="1667" spans="6:6">
      <c r="F1667" s="3"/>
    </row>
    <row r="1668" spans="6:6">
      <c r="F1668" s="3"/>
    </row>
    <row r="1669" spans="6:6">
      <c r="F1669" s="3"/>
    </row>
    <row r="1670" spans="6:6">
      <c r="F1670" s="3"/>
    </row>
    <row r="1671" spans="6:6">
      <c r="F1671" s="3"/>
    </row>
    <row r="1672" spans="6:6">
      <c r="F1672" s="3"/>
    </row>
    <row r="1673" spans="6:6">
      <c r="F1673" s="3"/>
    </row>
    <row r="1674" spans="6:6">
      <c r="F1674" s="3"/>
    </row>
    <row r="1675" spans="6:6">
      <c r="F1675" s="3"/>
    </row>
    <row r="1676" spans="6:6">
      <c r="F1676" s="3"/>
    </row>
    <row r="1677" spans="6:6">
      <c r="F1677" s="3"/>
    </row>
    <row r="1678" spans="6:6">
      <c r="F1678" s="3"/>
    </row>
    <row r="1679" spans="6:6">
      <c r="F1679" s="3"/>
    </row>
    <row r="1680" spans="6:6">
      <c r="F1680" s="3"/>
    </row>
    <row r="1681" spans="6:6">
      <c r="F1681" s="3"/>
    </row>
    <row r="1682" spans="6:6">
      <c r="F1682" s="3"/>
    </row>
    <row r="1683" spans="6:6">
      <c r="F1683" s="3"/>
    </row>
    <row r="1684" spans="6:6">
      <c r="F1684" s="3"/>
    </row>
    <row r="1685" spans="6:6">
      <c r="F1685" s="3"/>
    </row>
    <row r="1686" spans="6:6">
      <c r="F1686" s="3"/>
    </row>
    <row r="1687" spans="6:6">
      <c r="F1687" s="3"/>
    </row>
    <row r="1688" spans="6:6">
      <c r="F1688" s="3"/>
    </row>
    <row r="1689" spans="6:6">
      <c r="F1689" s="3"/>
    </row>
    <row r="1690" spans="6:6">
      <c r="F1690" s="3"/>
    </row>
    <row r="1691" spans="6:6">
      <c r="F1691" s="3"/>
    </row>
    <row r="1692" spans="6:6">
      <c r="F1692" s="3"/>
    </row>
    <row r="1693" spans="6:6">
      <c r="F1693" s="3"/>
    </row>
    <row r="1694" spans="6:6">
      <c r="F1694" s="3"/>
    </row>
    <row r="1695" spans="6:6">
      <c r="F1695" s="3"/>
    </row>
    <row r="1696" spans="6:6">
      <c r="F1696" s="3"/>
    </row>
    <row r="1697" spans="6:6">
      <c r="F1697" s="3"/>
    </row>
    <row r="1698" spans="6:6">
      <c r="F1698" s="3"/>
    </row>
    <row r="1699" spans="6:6">
      <c r="F1699" s="3"/>
    </row>
    <row r="1700" spans="6:6">
      <c r="F1700" s="3"/>
    </row>
    <row r="1701" spans="6:6">
      <c r="F1701" s="3"/>
    </row>
    <row r="1702" spans="6:6">
      <c r="F1702" s="3"/>
    </row>
    <row r="1703" spans="6:6">
      <c r="F1703" s="3"/>
    </row>
    <row r="1704" spans="6:6">
      <c r="F1704" s="3"/>
    </row>
    <row r="1705" spans="6:6">
      <c r="F1705" s="3"/>
    </row>
    <row r="1706" spans="6:6">
      <c r="F1706" s="3"/>
    </row>
    <row r="1707" spans="6:6">
      <c r="F1707" s="3"/>
    </row>
    <row r="1708" spans="6:6">
      <c r="F1708" s="3"/>
    </row>
    <row r="1709" spans="6:6">
      <c r="F1709" s="3"/>
    </row>
    <row r="1710" spans="6:6">
      <c r="F1710" s="3"/>
    </row>
    <row r="1711" spans="6:6">
      <c r="F1711" s="3"/>
    </row>
    <row r="1712" spans="6:6">
      <c r="F1712" s="3"/>
    </row>
    <row r="1713" spans="6:6">
      <c r="F1713" s="3"/>
    </row>
    <row r="1714" spans="6:6">
      <c r="F1714" s="3"/>
    </row>
    <row r="1715" spans="6:6">
      <c r="F1715" s="3"/>
    </row>
    <row r="1716" spans="6:6">
      <c r="F1716" s="3"/>
    </row>
    <row r="1717" spans="6:6">
      <c r="F1717" s="3"/>
    </row>
    <row r="1718" spans="6:6">
      <c r="F1718" s="3"/>
    </row>
    <row r="1719" spans="6:6">
      <c r="F1719" s="3"/>
    </row>
    <row r="1720" spans="6:6">
      <c r="F1720" s="3"/>
    </row>
    <row r="1721" spans="6:6">
      <c r="F1721" s="3"/>
    </row>
    <row r="1722" spans="6:6">
      <c r="F1722" s="3"/>
    </row>
    <row r="1723" spans="6:6">
      <c r="F1723" s="3"/>
    </row>
    <row r="1724" spans="6:6">
      <c r="F1724" s="3"/>
    </row>
    <row r="1725" spans="6:6">
      <c r="F1725" s="3"/>
    </row>
    <row r="1726" spans="6:6">
      <c r="F1726" s="3"/>
    </row>
    <row r="1727" spans="6:6">
      <c r="F1727" s="3"/>
    </row>
    <row r="1728" spans="6:6">
      <c r="F1728" s="3"/>
    </row>
    <row r="1729" spans="6:6">
      <c r="F1729" s="3"/>
    </row>
    <row r="1730" spans="6:6">
      <c r="F1730" s="3"/>
    </row>
    <row r="1731" spans="6:6">
      <c r="F1731" s="3"/>
    </row>
    <row r="1732" spans="6:6">
      <c r="F1732" s="3"/>
    </row>
    <row r="1733" spans="6:6">
      <c r="F1733" s="3"/>
    </row>
    <row r="1734" spans="6:6">
      <c r="F1734" s="3"/>
    </row>
    <row r="1735" spans="6:6">
      <c r="F1735" s="3"/>
    </row>
    <row r="1736" spans="6:6">
      <c r="F1736" s="3"/>
    </row>
    <row r="1737" spans="6:6">
      <c r="F1737" s="3"/>
    </row>
    <row r="1738" spans="6:6">
      <c r="F1738" s="3"/>
    </row>
    <row r="1739" spans="6:6">
      <c r="F1739" s="3"/>
    </row>
    <row r="1740" spans="6:6">
      <c r="F1740" s="3"/>
    </row>
    <row r="1741" spans="6:6">
      <c r="F1741" s="3"/>
    </row>
    <row r="1742" spans="6:6">
      <c r="F1742" s="3"/>
    </row>
    <row r="1743" spans="6:6">
      <c r="F1743" s="3"/>
    </row>
    <row r="1744" spans="6:6">
      <c r="F1744" s="3"/>
    </row>
    <row r="1745" spans="6:6">
      <c r="F1745" s="3"/>
    </row>
    <row r="1746" spans="6:6">
      <c r="F1746" s="3"/>
    </row>
    <row r="1747" spans="6:6">
      <c r="F1747" s="3"/>
    </row>
    <row r="1748" spans="6:6">
      <c r="F1748" s="3"/>
    </row>
    <row r="1749" spans="6:6">
      <c r="F1749" s="3"/>
    </row>
    <row r="1750" spans="6:6">
      <c r="F1750" s="3"/>
    </row>
    <row r="1751" spans="6:6">
      <c r="F1751" s="3"/>
    </row>
    <row r="1752" spans="6:6">
      <c r="F1752" s="3"/>
    </row>
    <row r="1753" spans="6:6">
      <c r="F1753" s="3"/>
    </row>
    <row r="1754" spans="6:6">
      <c r="F1754" s="3"/>
    </row>
    <row r="1755" spans="6:6">
      <c r="F1755" s="3"/>
    </row>
    <row r="1756" spans="6:6">
      <c r="F1756" s="3"/>
    </row>
    <row r="1757" spans="6:6">
      <c r="F1757" s="3"/>
    </row>
    <row r="1758" spans="6:6">
      <c r="F1758" s="3"/>
    </row>
    <row r="1759" spans="6:6">
      <c r="F1759" s="3"/>
    </row>
    <row r="1760" spans="6:6">
      <c r="F1760" s="3"/>
    </row>
    <row r="1761" spans="6:6">
      <c r="F1761" s="3"/>
    </row>
    <row r="1762" spans="6:6">
      <c r="F1762" s="3"/>
    </row>
    <row r="1763" spans="6:6">
      <c r="F1763" s="3"/>
    </row>
    <row r="1764" spans="6:6">
      <c r="F1764" s="3"/>
    </row>
    <row r="1765" spans="6:6">
      <c r="F1765" s="3"/>
    </row>
    <row r="1766" spans="6:6">
      <c r="F1766" s="3"/>
    </row>
    <row r="1767" spans="6:6">
      <c r="F1767" s="3"/>
    </row>
    <row r="1768" spans="6:6">
      <c r="F1768" s="3"/>
    </row>
    <row r="1769" spans="6:6">
      <c r="F1769" s="3"/>
    </row>
    <row r="1770" spans="6:6">
      <c r="F1770" s="3"/>
    </row>
    <row r="1771" spans="6:6">
      <c r="F1771" s="3"/>
    </row>
    <row r="1772" spans="6:6">
      <c r="F1772" s="3"/>
    </row>
    <row r="1773" spans="6:6">
      <c r="F1773" s="3"/>
    </row>
    <row r="1774" spans="6:6">
      <c r="F1774" s="3"/>
    </row>
    <row r="1775" spans="6:6">
      <c r="F1775" s="3"/>
    </row>
    <row r="1776" spans="6:6">
      <c r="F1776" s="3"/>
    </row>
    <row r="1777" spans="6:6">
      <c r="F1777" s="3"/>
    </row>
    <row r="1778" spans="6:6">
      <c r="F1778" s="3"/>
    </row>
    <row r="1779" spans="6:6">
      <c r="F1779" s="3"/>
    </row>
    <row r="1780" spans="6:6">
      <c r="F1780" s="3"/>
    </row>
    <row r="1781" spans="6:6">
      <c r="F1781" s="3"/>
    </row>
    <row r="1782" spans="6:6">
      <c r="F1782" s="3"/>
    </row>
    <row r="1783" spans="6:6">
      <c r="F1783" s="3"/>
    </row>
    <row r="1784" spans="6:6">
      <c r="F1784" s="3"/>
    </row>
    <row r="1785" spans="6:6">
      <c r="F1785" s="3"/>
    </row>
    <row r="1786" spans="6:6">
      <c r="F1786" s="3"/>
    </row>
    <row r="1787" spans="6:6">
      <c r="F1787" s="3"/>
    </row>
    <row r="1788" spans="6:6">
      <c r="F1788" s="3"/>
    </row>
    <row r="1789" spans="6:6">
      <c r="F1789" s="3"/>
    </row>
    <row r="1790" spans="6:6">
      <c r="F1790" s="3"/>
    </row>
    <row r="1791" spans="6:6">
      <c r="F1791" s="3"/>
    </row>
    <row r="1792" spans="6:6">
      <c r="F1792" s="3"/>
    </row>
    <row r="1793" spans="6:6">
      <c r="F1793" s="3"/>
    </row>
    <row r="1794" spans="6:6">
      <c r="F1794" s="3"/>
    </row>
    <row r="1795" spans="6:6">
      <c r="F1795" s="3"/>
    </row>
    <row r="1796" spans="6:6">
      <c r="F1796" s="3"/>
    </row>
    <row r="1797" spans="6:6">
      <c r="F1797" s="3"/>
    </row>
    <row r="1798" spans="6:6">
      <c r="F1798" s="3"/>
    </row>
    <row r="1799" spans="6:6">
      <c r="F1799" s="3"/>
    </row>
    <row r="1800" spans="6:6">
      <c r="F1800" s="3"/>
    </row>
    <row r="1801" spans="6:6">
      <c r="F1801" s="3"/>
    </row>
    <row r="1802" spans="6:6">
      <c r="F1802" s="3"/>
    </row>
    <row r="1803" spans="6:6">
      <c r="F1803" s="3"/>
    </row>
    <row r="1804" spans="6:6">
      <c r="F1804" s="3"/>
    </row>
    <row r="1805" spans="6:6">
      <c r="F1805" s="3"/>
    </row>
    <row r="1806" spans="6:6">
      <c r="F1806" s="3"/>
    </row>
    <row r="1807" spans="6:6">
      <c r="F1807" s="3"/>
    </row>
    <row r="1808" spans="6:6">
      <c r="F1808" s="3"/>
    </row>
    <row r="1809" spans="6:6">
      <c r="F1809" s="3"/>
    </row>
    <row r="1810" spans="6:6">
      <c r="F1810" s="3"/>
    </row>
    <row r="1811" spans="6:6">
      <c r="F1811" s="3"/>
    </row>
    <row r="1812" spans="6:6">
      <c r="F1812" s="3"/>
    </row>
    <row r="1813" spans="6:6">
      <c r="F1813" s="3"/>
    </row>
    <row r="1814" spans="6:6">
      <c r="F1814" s="3"/>
    </row>
    <row r="1815" spans="6:6">
      <c r="F1815" s="3"/>
    </row>
    <row r="1816" spans="6:6">
      <c r="F1816" s="3"/>
    </row>
    <row r="1817" spans="6:6">
      <c r="F1817" s="3"/>
    </row>
    <row r="1818" spans="6:6">
      <c r="F1818" s="3"/>
    </row>
    <row r="1819" spans="6:6">
      <c r="F1819" s="3"/>
    </row>
    <row r="1820" spans="6:6">
      <c r="F1820" s="3"/>
    </row>
    <row r="1821" spans="6:6">
      <c r="F1821" s="3"/>
    </row>
    <row r="1822" spans="6:6">
      <c r="F1822" s="3"/>
    </row>
    <row r="1823" spans="6:6">
      <c r="F1823" s="3"/>
    </row>
    <row r="1824" spans="6:6">
      <c r="F1824" s="3"/>
    </row>
    <row r="1825" spans="6:6">
      <c r="F1825" s="3"/>
    </row>
    <row r="1826" spans="6:6">
      <c r="F1826" s="3"/>
    </row>
    <row r="1827" spans="6:6">
      <c r="F1827" s="3"/>
    </row>
    <row r="1828" spans="6:6">
      <c r="F1828" s="3"/>
    </row>
    <row r="1829" spans="6:6">
      <c r="F1829" s="3"/>
    </row>
    <row r="1830" spans="6:6">
      <c r="F1830" s="3"/>
    </row>
    <row r="1831" spans="6:6">
      <c r="F1831" s="3"/>
    </row>
    <row r="1832" spans="6:6">
      <c r="F1832" s="3"/>
    </row>
    <row r="1833" spans="6:6">
      <c r="F1833" s="3"/>
    </row>
    <row r="1834" spans="6:6">
      <c r="F1834" s="3"/>
    </row>
    <row r="1835" spans="6:6">
      <c r="F1835" s="3"/>
    </row>
    <row r="1836" spans="6:6">
      <c r="F1836" s="3"/>
    </row>
    <row r="1837" spans="6:6">
      <c r="F1837" s="3"/>
    </row>
    <row r="1838" spans="6:6">
      <c r="F1838" s="3"/>
    </row>
    <row r="1839" spans="6:6">
      <c r="F1839" s="3"/>
    </row>
    <row r="1840" spans="6:6">
      <c r="F1840" s="3"/>
    </row>
    <row r="1841" spans="6:6">
      <c r="F1841" s="3"/>
    </row>
    <row r="1842" spans="6:6">
      <c r="F1842" s="3"/>
    </row>
    <row r="1843" spans="6:6">
      <c r="F1843" s="3"/>
    </row>
    <row r="1844" spans="6:6">
      <c r="F1844" s="3"/>
    </row>
    <row r="1845" spans="6:6">
      <c r="F1845" s="3"/>
    </row>
    <row r="1846" spans="6:6">
      <c r="F1846" s="3"/>
    </row>
    <row r="1847" spans="6:6">
      <c r="F1847" s="3"/>
    </row>
    <row r="1848" spans="6:6">
      <c r="F1848" s="3"/>
    </row>
    <row r="1849" spans="6:6">
      <c r="F1849" s="3"/>
    </row>
    <row r="1850" spans="6:6">
      <c r="F1850" s="3"/>
    </row>
    <row r="1851" spans="6:6">
      <c r="F1851" s="3"/>
    </row>
    <row r="1852" spans="6:6">
      <c r="F1852" s="3"/>
    </row>
    <row r="1853" spans="6:6">
      <c r="F1853" s="3"/>
    </row>
    <row r="1854" spans="6:6">
      <c r="F1854" s="3"/>
    </row>
    <row r="1855" spans="6:6">
      <c r="F1855" s="3"/>
    </row>
    <row r="1856" spans="6:6">
      <c r="F1856" s="3"/>
    </row>
    <row r="1857" spans="6:6">
      <c r="F1857" s="3"/>
    </row>
    <row r="1858" spans="6:6">
      <c r="F1858" s="3"/>
    </row>
    <row r="1859" spans="6:6">
      <c r="F1859" s="3"/>
    </row>
    <row r="1860" spans="6:6">
      <c r="F1860" s="3"/>
    </row>
    <row r="1861" spans="6:6">
      <c r="F1861" s="3"/>
    </row>
    <row r="1862" spans="6:6">
      <c r="F1862" s="3"/>
    </row>
    <row r="1863" spans="6:6">
      <c r="F1863" s="3"/>
    </row>
    <row r="1864" spans="6:6">
      <c r="F1864" s="3"/>
    </row>
    <row r="1865" spans="6:6">
      <c r="F1865" s="3"/>
    </row>
    <row r="1866" spans="6:6">
      <c r="F1866" s="3"/>
    </row>
    <row r="1867" spans="6:6">
      <c r="F1867" s="3"/>
    </row>
    <row r="1868" spans="6:6">
      <c r="F1868" s="3"/>
    </row>
    <row r="1869" spans="6:6">
      <c r="F1869" s="3"/>
    </row>
    <row r="1870" spans="6:6">
      <c r="F1870" s="3"/>
    </row>
    <row r="1871" spans="6:6">
      <c r="F1871" s="3"/>
    </row>
    <row r="1872" spans="6:6">
      <c r="F1872" s="3"/>
    </row>
    <row r="1873" spans="6:6">
      <c r="F1873" s="3"/>
    </row>
    <row r="1874" spans="6:6">
      <c r="F1874" s="3"/>
    </row>
    <row r="1875" spans="6:6">
      <c r="F1875" s="3"/>
    </row>
    <row r="1876" spans="6:6">
      <c r="F1876" s="3"/>
    </row>
    <row r="1877" spans="6:6">
      <c r="F1877" s="3"/>
    </row>
    <row r="1878" spans="6:6">
      <c r="F1878" s="3"/>
    </row>
    <row r="1879" spans="6:6">
      <c r="F1879" s="3"/>
    </row>
    <row r="1880" spans="6:6">
      <c r="F1880" s="3"/>
    </row>
    <row r="1881" spans="6:6">
      <c r="F1881" s="3"/>
    </row>
    <row r="1882" spans="6:6">
      <c r="F1882" s="3"/>
    </row>
    <row r="1883" spans="6:6">
      <c r="F1883" s="3"/>
    </row>
    <row r="1884" spans="6:6">
      <c r="F1884" s="3"/>
    </row>
    <row r="1885" spans="6:6">
      <c r="F1885" s="3"/>
    </row>
    <row r="1886" spans="6:6">
      <c r="F1886" s="3"/>
    </row>
    <row r="1887" spans="6:6">
      <c r="F1887" s="3"/>
    </row>
    <row r="1888" spans="6:6">
      <c r="F1888" s="3"/>
    </row>
    <row r="1889" spans="6:6">
      <c r="F1889" s="3"/>
    </row>
    <row r="1890" spans="6:6">
      <c r="F1890" s="3"/>
    </row>
    <row r="1891" spans="6:6">
      <c r="F1891" s="3"/>
    </row>
    <row r="1892" spans="6:6">
      <c r="F1892" s="3"/>
    </row>
    <row r="1893" spans="6:6">
      <c r="F1893" s="3"/>
    </row>
    <row r="1894" spans="6:6">
      <c r="F1894" s="3"/>
    </row>
    <row r="1895" spans="6:6">
      <c r="F1895" s="3"/>
    </row>
    <row r="1896" spans="6:6">
      <c r="F1896" s="3"/>
    </row>
    <row r="1897" spans="6:6">
      <c r="F1897" s="3"/>
    </row>
    <row r="1898" spans="6:6">
      <c r="F1898" s="3"/>
    </row>
    <row r="1899" spans="6:6">
      <c r="F1899" s="3"/>
    </row>
    <row r="1900" spans="6:6">
      <c r="F1900" s="3"/>
    </row>
    <row r="1901" spans="6:6">
      <c r="F1901" s="3"/>
    </row>
    <row r="1902" spans="6:6">
      <c r="F1902" s="3"/>
    </row>
    <row r="1903" spans="6:6">
      <c r="F1903" s="3"/>
    </row>
    <row r="1904" spans="6:6">
      <c r="F1904" s="3"/>
    </row>
    <row r="1905" spans="6:6">
      <c r="F1905" s="3"/>
    </row>
    <row r="1906" spans="6:6">
      <c r="F1906" s="3"/>
    </row>
    <row r="1907" spans="6:6">
      <c r="F1907" s="3"/>
    </row>
    <row r="1908" spans="6:6">
      <c r="F1908" s="3"/>
    </row>
    <row r="1909" spans="6:6">
      <c r="F1909" s="3"/>
    </row>
    <row r="1910" spans="6:6">
      <c r="F1910" s="3"/>
    </row>
    <row r="1911" spans="6:6">
      <c r="F1911" s="3"/>
    </row>
    <row r="1912" spans="6:6">
      <c r="F1912" s="3"/>
    </row>
    <row r="1913" spans="6:6">
      <c r="F1913" s="3"/>
    </row>
    <row r="1914" spans="6:6">
      <c r="F1914" s="3"/>
    </row>
    <row r="1915" spans="6:6">
      <c r="F1915" s="3"/>
    </row>
    <row r="1916" spans="6:6">
      <c r="F1916" s="3"/>
    </row>
    <row r="1917" spans="6:6">
      <c r="F1917" s="3"/>
    </row>
    <row r="1918" spans="6:6">
      <c r="F1918" s="3"/>
    </row>
    <row r="1919" spans="6:6">
      <c r="F1919" s="3"/>
    </row>
    <row r="1920" spans="6:6">
      <c r="F1920" s="3"/>
    </row>
    <row r="1921" spans="6:6">
      <c r="F1921" s="3"/>
    </row>
    <row r="1922" spans="6:6">
      <c r="F1922" s="3"/>
    </row>
    <row r="1923" spans="6:6">
      <c r="F1923" s="3"/>
    </row>
    <row r="1924" spans="6:6">
      <c r="F1924" s="3"/>
    </row>
    <row r="1925" spans="6:6">
      <c r="F1925" s="3"/>
    </row>
    <row r="1926" spans="6:6">
      <c r="F1926" s="3"/>
    </row>
    <row r="1927" spans="6:6">
      <c r="F1927" s="3"/>
    </row>
    <row r="1928" spans="6:6">
      <c r="F1928" s="3"/>
    </row>
    <row r="1929" spans="6:6">
      <c r="F1929" s="3"/>
    </row>
    <row r="1930" spans="6:6">
      <c r="F1930" s="3"/>
    </row>
    <row r="1931" spans="6:6">
      <c r="F1931" s="3"/>
    </row>
    <row r="1932" spans="6:6">
      <c r="F1932" s="3"/>
    </row>
    <row r="1933" spans="6:6">
      <c r="F1933" s="3"/>
    </row>
    <row r="1934" spans="6:6">
      <c r="F1934" s="3"/>
    </row>
    <row r="1935" spans="6:6">
      <c r="F1935" s="3"/>
    </row>
    <row r="1936" spans="6:6">
      <c r="F1936" s="3"/>
    </row>
    <row r="1937" spans="6:6">
      <c r="F1937" s="3"/>
    </row>
    <row r="1938" spans="6:6">
      <c r="F1938" s="3"/>
    </row>
    <row r="1939" spans="6:6">
      <c r="F1939" s="3"/>
    </row>
    <row r="1940" spans="6:6">
      <c r="F1940" s="3"/>
    </row>
    <row r="1941" spans="6:6">
      <c r="F1941" s="3"/>
    </row>
    <row r="1942" spans="6:6">
      <c r="F1942" s="3"/>
    </row>
    <row r="1943" spans="6:6">
      <c r="F1943" s="3"/>
    </row>
    <row r="1944" spans="6:6">
      <c r="F1944" s="3"/>
    </row>
    <row r="1945" spans="6:6">
      <c r="F1945" s="3"/>
    </row>
    <row r="1946" spans="6:6">
      <c r="F1946" s="3"/>
    </row>
    <row r="1947" spans="6:6">
      <c r="F1947" s="3"/>
    </row>
    <row r="1948" spans="6:6">
      <c r="F1948" s="3"/>
    </row>
    <row r="1949" spans="6:6">
      <c r="F1949" s="3"/>
    </row>
    <row r="1950" spans="6:6">
      <c r="F1950" s="3"/>
    </row>
    <row r="1951" spans="6:6">
      <c r="F1951" s="3"/>
    </row>
    <row r="1952" spans="6:6">
      <c r="F1952" s="3"/>
    </row>
    <row r="1953" spans="6:6">
      <c r="F1953" s="3"/>
    </row>
    <row r="1954" spans="6:6">
      <c r="F1954" s="3"/>
    </row>
    <row r="1955" spans="6:6">
      <c r="F1955" s="3"/>
    </row>
    <row r="1956" spans="6:6">
      <c r="F1956" s="3"/>
    </row>
    <row r="1957" spans="6:6">
      <c r="F1957" s="3"/>
    </row>
    <row r="1958" spans="6:6">
      <c r="F1958" s="3"/>
    </row>
    <row r="1959" spans="6:6">
      <c r="F1959" s="3"/>
    </row>
    <row r="1960" spans="6:6">
      <c r="F1960" s="3"/>
    </row>
    <row r="1961" spans="6:6">
      <c r="F1961" s="3"/>
    </row>
    <row r="1962" spans="6:6">
      <c r="F1962" s="3"/>
    </row>
    <row r="1963" spans="6:6">
      <c r="F1963" s="3"/>
    </row>
    <row r="1964" spans="6:6">
      <c r="F1964" s="3"/>
    </row>
    <row r="1965" spans="6:6">
      <c r="F1965" s="3"/>
    </row>
    <row r="1966" spans="6:6">
      <c r="F1966" s="3"/>
    </row>
    <row r="1967" spans="6:6">
      <c r="F1967" s="3"/>
    </row>
    <row r="1968" spans="6:6">
      <c r="F1968" s="3"/>
    </row>
    <row r="1969" spans="6:6">
      <c r="F1969" s="3"/>
    </row>
    <row r="1970" spans="6:6">
      <c r="F1970" s="3"/>
    </row>
    <row r="1971" spans="6:6">
      <c r="F1971" s="3"/>
    </row>
    <row r="1972" spans="6:6">
      <c r="F1972" s="3"/>
    </row>
    <row r="1973" spans="6:6">
      <c r="F1973" s="3"/>
    </row>
    <row r="1974" spans="6:6">
      <c r="F1974" s="3"/>
    </row>
    <row r="1975" spans="6:6">
      <c r="F1975" s="3"/>
    </row>
    <row r="1976" spans="6:6">
      <c r="F1976" s="3"/>
    </row>
    <row r="1977" spans="6:6">
      <c r="F1977" s="3"/>
    </row>
    <row r="1978" spans="6:6">
      <c r="F1978" s="3"/>
    </row>
    <row r="1979" spans="6:6">
      <c r="F1979" s="3"/>
    </row>
    <row r="1980" spans="6:6">
      <c r="F1980" s="3"/>
    </row>
    <row r="1981" spans="6:6">
      <c r="F1981" s="3"/>
    </row>
    <row r="1982" spans="6:6">
      <c r="F1982" s="3"/>
    </row>
    <row r="1983" spans="6:6">
      <c r="F1983" s="3"/>
    </row>
    <row r="1984" spans="6:6">
      <c r="F1984" s="3"/>
    </row>
    <row r="1985" spans="6:6">
      <c r="F1985" s="3"/>
    </row>
    <row r="1986" spans="6:6">
      <c r="F1986" s="3"/>
    </row>
    <row r="1987" spans="6:6">
      <c r="F1987" s="3"/>
    </row>
    <row r="1988" spans="6:6">
      <c r="F1988" s="3"/>
    </row>
    <row r="1989" spans="6:6">
      <c r="F1989" s="3"/>
    </row>
    <row r="1990" spans="6:6">
      <c r="F1990" s="3"/>
    </row>
    <row r="1991" spans="6:6">
      <c r="F1991" s="3"/>
    </row>
    <row r="1992" spans="6:6">
      <c r="F1992" s="3"/>
    </row>
    <row r="1993" spans="6:6">
      <c r="F1993" s="3"/>
    </row>
    <row r="1994" spans="6:6">
      <c r="F1994" s="3"/>
    </row>
    <row r="1995" spans="6:6">
      <c r="F1995" s="3"/>
    </row>
    <row r="1996" spans="6:6">
      <c r="F1996" s="3"/>
    </row>
    <row r="1997" spans="6:6">
      <c r="F1997" s="3"/>
    </row>
    <row r="1998" spans="6:6">
      <c r="F1998" s="3"/>
    </row>
    <row r="1999" spans="6:6">
      <c r="F1999" s="3"/>
    </row>
    <row r="2000" spans="6:6">
      <c r="F2000" s="3"/>
    </row>
    <row r="2001" spans="6:6">
      <c r="F2001" s="3"/>
    </row>
    <row r="2002" spans="6:6">
      <c r="F2002" s="3"/>
    </row>
    <row r="2003" spans="6:6">
      <c r="F2003" s="3"/>
    </row>
    <row r="2004" spans="6:6">
      <c r="F2004" s="3"/>
    </row>
    <row r="2005" spans="6:6">
      <c r="F2005" s="3"/>
    </row>
    <row r="2006" spans="6:6">
      <c r="F2006" s="3"/>
    </row>
    <row r="2007" spans="6:6">
      <c r="F2007" s="3"/>
    </row>
    <row r="2008" spans="6:6">
      <c r="F2008" s="3"/>
    </row>
    <row r="2009" spans="6:6">
      <c r="F2009" s="3"/>
    </row>
    <row r="2010" spans="6:6">
      <c r="F2010" s="3"/>
    </row>
    <row r="2011" spans="6:6">
      <c r="F2011" s="3"/>
    </row>
    <row r="2012" spans="6:6">
      <c r="F2012" s="3"/>
    </row>
    <row r="2013" spans="6:6">
      <c r="F2013" s="3"/>
    </row>
    <row r="2014" spans="6:6">
      <c r="F2014" s="3"/>
    </row>
    <row r="2015" spans="6:6">
      <c r="F2015" s="3"/>
    </row>
    <row r="2016" spans="6:6">
      <c r="F2016" s="3"/>
    </row>
  </sheetData>
  <mergeCells count="13">
    <mergeCell ref="C27:E27"/>
    <mergeCell ref="C22:D22"/>
    <mergeCell ref="C33:J35"/>
    <mergeCell ref="B2:J2"/>
    <mergeCell ref="B3:J3"/>
    <mergeCell ref="B4:J4"/>
    <mergeCell ref="C25:E25"/>
    <mergeCell ref="C63:J67"/>
    <mergeCell ref="B38:J38"/>
    <mergeCell ref="C51:I51"/>
    <mergeCell ref="I52:J52"/>
    <mergeCell ref="C46:J48"/>
    <mergeCell ref="C54:G60"/>
  </mergeCells>
  <phoneticPr fontId="0" type="noConversion"/>
  <printOptions horizontalCentered="1"/>
  <pageMargins left="0.5" right="0.5" top="1.19" bottom="0.5" header="0.5" footer="0.25"/>
  <pageSetup scale="66" orientation="portrait" r:id="rId1"/>
  <headerFooter alignWithMargins="0">
    <oddHeader>&amp;L&amp;12Annual Report of  &amp;UYour Telephone Company Name&amp;R&amp;12Year Ending &amp;UDecember 31, 2024</oddHeader>
    <oddFooter>&amp;C&amp;12&amp;A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I63"/>
  <sheetViews>
    <sheetView showGridLines="0" zoomScaleNormal="100" workbookViewId="0">
      <pane xSplit="1" ySplit="7" topLeftCell="B8" activePane="bottomRight" state="frozen"/>
      <selection pane="topRight" activeCell="B1" sqref="B1"/>
      <selection pane="bottomLeft" activeCell="A8" sqref="A8"/>
      <selection pane="bottomRight" activeCell="B8" sqref="B8"/>
    </sheetView>
  </sheetViews>
  <sheetFormatPr defaultColWidth="9.109375" defaultRowHeight="13.2"/>
  <cols>
    <col min="1" max="1" width="9.109375" style="329"/>
    <col min="2" max="2" width="7.44140625" style="3" customWidth="1"/>
    <col min="3" max="3" width="48.6640625" style="3" customWidth="1"/>
    <col min="4" max="4" width="13.88671875" style="3" customWidth="1"/>
    <col min="5" max="5" width="13.33203125" style="3" customWidth="1"/>
    <col min="6" max="8" width="12.6640625" style="3" customWidth="1"/>
    <col min="9" max="9" width="11.6640625" style="329" customWidth="1"/>
    <col min="10" max="16384" width="9.109375" style="3"/>
  </cols>
  <sheetData>
    <row r="2" spans="2:8" ht="13.5" customHeight="1">
      <c r="B2" s="1262" t="s">
        <v>701</v>
      </c>
      <c r="C2" s="1263"/>
      <c r="D2" s="1263"/>
      <c r="E2" s="1263"/>
      <c r="F2" s="1263"/>
      <c r="G2" s="1263"/>
      <c r="H2" s="1264"/>
    </row>
    <row r="3" spans="2:8" ht="15.75" customHeight="1">
      <c r="B3" s="1265" t="s">
        <v>702</v>
      </c>
      <c r="C3" s="1266"/>
      <c r="D3" s="1266"/>
      <c r="E3" s="1266"/>
      <c r="F3" s="1266"/>
      <c r="G3" s="1266"/>
      <c r="H3" s="1267"/>
    </row>
    <row r="4" spans="2:8" ht="13.5" customHeight="1">
      <c r="B4" s="25"/>
      <c r="D4" s="51" t="s">
        <v>552</v>
      </c>
      <c r="E4" s="26" t="s">
        <v>552</v>
      </c>
      <c r="F4" s="26" t="s">
        <v>552</v>
      </c>
      <c r="G4" s="26" t="s">
        <v>292</v>
      </c>
      <c r="H4" s="26" t="s">
        <v>292</v>
      </c>
    </row>
    <row r="5" spans="2:8" ht="13.5" customHeight="1">
      <c r="B5" s="25" t="s">
        <v>553</v>
      </c>
      <c r="D5" s="25" t="s">
        <v>350</v>
      </c>
      <c r="E5" s="26" t="s">
        <v>282</v>
      </c>
      <c r="F5" s="64" t="s">
        <v>598</v>
      </c>
      <c r="G5" s="26" t="s">
        <v>175</v>
      </c>
      <c r="H5" s="26" t="s">
        <v>339</v>
      </c>
    </row>
    <row r="6" spans="2:8" ht="13.5" customHeight="1">
      <c r="B6" s="25" t="s">
        <v>560</v>
      </c>
      <c r="C6" s="1" t="s">
        <v>554</v>
      </c>
      <c r="D6" s="25" t="s">
        <v>334</v>
      </c>
      <c r="E6" s="26" t="s">
        <v>334</v>
      </c>
      <c r="F6" s="26" t="s">
        <v>339</v>
      </c>
      <c r="G6" s="25" t="s">
        <v>155</v>
      </c>
      <c r="H6" s="26" t="s">
        <v>351</v>
      </c>
    </row>
    <row r="7" spans="2:8" ht="13.5" customHeight="1">
      <c r="B7" s="27"/>
      <c r="C7" s="23"/>
      <c r="D7" s="27" t="s">
        <v>157</v>
      </c>
      <c r="E7" s="28" t="s">
        <v>157</v>
      </c>
      <c r="F7" s="28"/>
      <c r="G7" s="19"/>
      <c r="H7" s="24"/>
    </row>
    <row r="8" spans="2:8" ht="13.5" customHeight="1">
      <c r="B8" s="25"/>
      <c r="C8" s="242" t="s">
        <v>561</v>
      </c>
      <c r="D8" s="1089"/>
      <c r="E8" s="1090"/>
      <c r="F8" s="1090"/>
      <c r="G8" s="1090"/>
      <c r="H8" s="1091"/>
    </row>
    <row r="9" spans="2:8" ht="13.5" customHeight="1">
      <c r="B9" s="38">
        <v>4000</v>
      </c>
      <c r="C9" s="559" t="s">
        <v>347</v>
      </c>
      <c r="D9" s="557"/>
      <c r="E9" s="201"/>
      <c r="F9" s="201"/>
      <c r="G9" s="229"/>
      <c r="H9" s="201">
        <f t="shared" ref="H9:H15" si="0">F9*G9</f>
        <v>0</v>
      </c>
    </row>
    <row r="10" spans="2:8" ht="13.5" customHeight="1">
      <c r="B10" s="25">
        <v>4040</v>
      </c>
      <c r="C10" s="6" t="s">
        <v>562</v>
      </c>
      <c r="D10" s="59"/>
      <c r="E10" s="59"/>
      <c r="F10" s="58"/>
      <c r="G10" s="229"/>
      <c r="H10" s="59">
        <f t="shared" si="0"/>
        <v>0</v>
      </c>
    </row>
    <row r="11" spans="2:8" ht="13.5" customHeight="1">
      <c r="B11" s="25">
        <v>4070</v>
      </c>
      <c r="C11" s="6" t="s">
        <v>563</v>
      </c>
      <c r="D11" s="59"/>
      <c r="E11" s="59"/>
      <c r="F11" s="58"/>
      <c r="G11" s="229"/>
      <c r="H11" s="59">
        <f t="shared" si="0"/>
        <v>0</v>
      </c>
    </row>
    <row r="12" spans="2:8" ht="13.5" customHeight="1">
      <c r="B12" s="25">
        <v>4080</v>
      </c>
      <c r="C12" s="6" t="s">
        <v>564</v>
      </c>
      <c r="D12" s="59"/>
      <c r="E12" s="59"/>
      <c r="F12" s="58"/>
      <c r="G12" s="229"/>
      <c r="H12" s="59">
        <f t="shared" si="0"/>
        <v>0</v>
      </c>
    </row>
    <row r="13" spans="2:8" ht="13.5" customHeight="1">
      <c r="B13" s="25">
        <v>4100</v>
      </c>
      <c r="C13" s="6" t="s">
        <v>565</v>
      </c>
      <c r="D13" s="59"/>
      <c r="E13" s="59"/>
      <c r="F13" s="58"/>
      <c r="G13" s="229"/>
      <c r="H13" s="59">
        <f t="shared" si="0"/>
        <v>0</v>
      </c>
    </row>
    <row r="14" spans="2:8" ht="13.5" customHeight="1">
      <c r="B14" s="25">
        <v>4110</v>
      </c>
      <c r="C14" s="4" t="s">
        <v>876</v>
      </c>
      <c r="D14" s="59"/>
      <c r="E14" s="59"/>
      <c r="F14" s="58"/>
      <c r="G14" s="229"/>
      <c r="H14" s="59">
        <f t="shared" si="0"/>
        <v>0</v>
      </c>
    </row>
    <row r="15" spans="2:8" ht="13.5" customHeight="1">
      <c r="B15" s="25">
        <v>4130</v>
      </c>
      <c r="C15" s="6" t="s">
        <v>566</v>
      </c>
      <c r="D15" s="59"/>
      <c r="E15" s="59"/>
      <c r="F15" s="58"/>
      <c r="G15" s="229"/>
      <c r="H15" s="59">
        <f t="shared" si="0"/>
        <v>0</v>
      </c>
    </row>
    <row r="16" spans="2:8" ht="13.5" customHeight="1">
      <c r="B16" s="25"/>
      <c r="C16" s="139"/>
      <c r="D16" s="353"/>
      <c r="E16" s="351"/>
      <c r="F16" s="351"/>
      <c r="G16" s="352"/>
      <c r="H16" s="351"/>
    </row>
    <row r="17" spans="2:8" ht="13.5" customHeight="1">
      <c r="B17" s="25"/>
      <c r="C17" s="29" t="s">
        <v>158</v>
      </c>
      <c r="D17" s="262">
        <f>SUM(D9:D15)</f>
        <v>0</v>
      </c>
      <c r="E17" s="262">
        <f>SUM(E9:E15)</f>
        <v>0</v>
      </c>
      <c r="F17" s="262">
        <f>SUM(F9:F15)</f>
        <v>0</v>
      </c>
      <c r="G17" s="232"/>
      <c r="H17" s="262">
        <f>SUM(H9:H15)</f>
        <v>0</v>
      </c>
    </row>
    <row r="18" spans="2:8" ht="13.5" customHeight="1">
      <c r="B18" s="25"/>
      <c r="D18" s="1268"/>
      <c r="E18" s="1269"/>
      <c r="F18" s="1269"/>
      <c r="G18" s="1269"/>
      <c r="H18" s="1270"/>
    </row>
    <row r="19" spans="2:8" ht="13.5" customHeight="1">
      <c r="B19" s="25"/>
      <c r="C19" s="561" t="s">
        <v>703</v>
      </c>
      <c r="D19" s="1271"/>
      <c r="E19" s="1272"/>
      <c r="F19" s="1272"/>
      <c r="G19" s="1272"/>
      <c r="H19" s="1273"/>
    </row>
    <row r="20" spans="2:8" ht="13.5" customHeight="1">
      <c r="B20" s="25">
        <v>4210</v>
      </c>
      <c r="C20" s="29" t="s">
        <v>348</v>
      </c>
      <c r="D20" s="562"/>
      <c r="E20" s="562"/>
      <c r="F20" s="562"/>
      <c r="G20" s="563"/>
      <c r="H20" s="562"/>
    </row>
    <row r="21" spans="2:8" ht="13.5" customHeight="1">
      <c r="B21" s="25"/>
      <c r="D21" s="1211"/>
      <c r="E21" s="1212"/>
      <c r="F21" s="1212"/>
      <c r="G21" s="1212"/>
      <c r="H21" s="1213"/>
    </row>
    <row r="22" spans="2:8" ht="13.5" customHeight="1">
      <c r="B22" s="25"/>
      <c r="C22" s="306" t="s">
        <v>704</v>
      </c>
      <c r="D22" s="1214"/>
      <c r="E22" s="1215"/>
      <c r="F22" s="1215"/>
      <c r="G22" s="1215"/>
      <c r="H22" s="1216"/>
    </row>
    <row r="23" spans="2:8" ht="13.5" customHeight="1">
      <c r="B23" s="38">
        <v>4310</v>
      </c>
      <c r="C23" s="560" t="s">
        <v>718</v>
      </c>
      <c r="D23" s="558"/>
      <c r="E23" s="58"/>
      <c r="F23" s="140"/>
      <c r="G23" s="922"/>
      <c r="H23" s="58">
        <f>F23*G23</f>
        <v>0</v>
      </c>
    </row>
    <row r="24" spans="2:8" ht="13.5" customHeight="1">
      <c r="B24" s="25">
        <v>4320</v>
      </c>
      <c r="C24" s="6" t="s">
        <v>567</v>
      </c>
      <c r="D24" s="58"/>
      <c r="E24" s="58"/>
      <c r="F24" s="58"/>
      <c r="G24" s="229"/>
      <c r="H24" s="58">
        <f t="shared" ref="H24:H30" si="1">F24*G24</f>
        <v>0</v>
      </c>
    </row>
    <row r="25" spans="2:8" ht="13.5" customHeight="1">
      <c r="B25" s="25">
        <v>4330</v>
      </c>
      <c r="C25" s="6" t="s">
        <v>874</v>
      </c>
      <c r="D25" s="59"/>
      <c r="E25" s="59"/>
      <c r="F25" s="58"/>
      <c r="G25" s="229"/>
      <c r="H25" s="58">
        <f t="shared" si="1"/>
        <v>0</v>
      </c>
    </row>
    <row r="26" spans="2:8" ht="13.5" customHeight="1">
      <c r="B26" s="25">
        <v>4340</v>
      </c>
      <c r="C26" s="6" t="s">
        <v>569</v>
      </c>
      <c r="D26" s="59"/>
      <c r="E26" s="59"/>
      <c r="F26" s="58"/>
      <c r="G26" s="229"/>
      <c r="H26" s="58">
        <f t="shared" si="1"/>
        <v>0</v>
      </c>
    </row>
    <row r="27" spans="2:8" ht="13.5" customHeight="1">
      <c r="B27" s="25">
        <v>4341</v>
      </c>
      <c r="C27" s="6" t="s">
        <v>349</v>
      </c>
      <c r="D27" s="59"/>
      <c r="E27" s="59"/>
      <c r="F27" s="58"/>
      <c r="G27" s="229"/>
      <c r="H27" s="58">
        <f t="shared" si="1"/>
        <v>0</v>
      </c>
    </row>
    <row r="28" spans="2:8" ht="13.5" customHeight="1">
      <c r="B28" s="25">
        <v>4350</v>
      </c>
      <c r="C28" s="6" t="s">
        <v>875</v>
      </c>
      <c r="D28" s="59"/>
      <c r="E28" s="59"/>
      <c r="F28" s="58"/>
      <c r="G28" s="229"/>
      <c r="H28" s="58">
        <f t="shared" si="1"/>
        <v>0</v>
      </c>
    </row>
    <row r="29" spans="2:8" ht="13.5" customHeight="1">
      <c r="B29" s="1058" t="s">
        <v>1050</v>
      </c>
      <c r="C29" s="783" t="s">
        <v>1041</v>
      </c>
      <c r="D29" s="59"/>
      <c r="E29" s="59"/>
      <c r="F29" s="58"/>
      <c r="G29" s="229"/>
      <c r="H29" s="58">
        <f t="shared" si="1"/>
        <v>0</v>
      </c>
    </row>
    <row r="30" spans="2:8" ht="13.5" customHeight="1">
      <c r="B30" s="1058" t="s">
        <v>1051</v>
      </c>
      <c r="C30" s="6" t="s">
        <v>570</v>
      </c>
      <c r="D30" s="59"/>
      <c r="E30" s="59"/>
      <c r="F30" s="58"/>
      <c r="G30" s="229"/>
      <c r="H30" s="58">
        <f t="shared" si="1"/>
        <v>0</v>
      </c>
    </row>
    <row r="31" spans="2:8" ht="13.5" customHeight="1">
      <c r="B31" s="1067" t="s">
        <v>1049</v>
      </c>
      <c r="C31" s="1060" t="s">
        <v>1053</v>
      </c>
      <c r="D31" s="351"/>
      <c r="E31" s="351"/>
      <c r="F31" s="351"/>
      <c r="G31" s="352"/>
      <c r="H31" s="351"/>
    </row>
    <row r="32" spans="2:8" ht="13.5" customHeight="1">
      <c r="B32" s="25"/>
      <c r="C32" s="6" t="s">
        <v>717</v>
      </c>
      <c r="D32" s="263">
        <f>SUM(D23:D30)</f>
        <v>0</v>
      </c>
      <c r="E32" s="263">
        <f>SUM(E23:E30)</f>
        <v>0</v>
      </c>
      <c r="F32" s="263">
        <f>SUM(F23:F30)</f>
        <v>0</v>
      </c>
      <c r="G32" s="231"/>
      <c r="H32" s="263">
        <f>SUM(H23:H30)</f>
        <v>0</v>
      </c>
    </row>
    <row r="33" spans="2:9" ht="13.5" customHeight="1">
      <c r="B33" s="25"/>
      <c r="D33" s="1211"/>
      <c r="E33" s="1212"/>
      <c r="F33" s="1212"/>
      <c r="G33" s="1212"/>
      <c r="H33" s="1213"/>
    </row>
    <row r="34" spans="2:9" ht="13.5" customHeight="1">
      <c r="B34" s="25"/>
      <c r="C34" s="242" t="s">
        <v>571</v>
      </c>
      <c r="D34" s="1214"/>
      <c r="E34" s="1215"/>
      <c r="F34" s="1215"/>
      <c r="G34" s="1215"/>
      <c r="H34" s="1216"/>
    </row>
    <row r="35" spans="2:9" ht="13.5" customHeight="1">
      <c r="B35" s="38">
        <v>4510</v>
      </c>
      <c r="C35" s="560" t="s">
        <v>572</v>
      </c>
      <c r="D35" s="558"/>
      <c r="E35" s="58"/>
      <c r="F35" s="58"/>
      <c r="G35" s="229"/>
      <c r="H35" s="58">
        <f>F35*G35</f>
        <v>0</v>
      </c>
    </row>
    <row r="36" spans="2:9" ht="13.5" customHeight="1">
      <c r="B36" s="25">
        <v>4520</v>
      </c>
      <c r="C36" s="6" t="s">
        <v>573</v>
      </c>
      <c r="D36" s="59"/>
      <c r="E36" s="59"/>
      <c r="F36" s="58"/>
      <c r="G36" s="229"/>
      <c r="H36" s="58">
        <f>F36*G36</f>
        <v>0</v>
      </c>
    </row>
    <row r="37" spans="2:9" ht="13.5" customHeight="1">
      <c r="B37" s="25">
        <v>4530</v>
      </c>
      <c r="C37" s="6" t="s">
        <v>574</v>
      </c>
      <c r="D37" s="59"/>
      <c r="E37" s="59"/>
      <c r="F37" s="58"/>
      <c r="G37" s="229"/>
      <c r="H37" s="58">
        <f>F37*G37</f>
        <v>0</v>
      </c>
    </row>
    <row r="38" spans="2:9" ht="13.5" customHeight="1">
      <c r="B38" s="25">
        <v>4540</v>
      </c>
      <c r="C38" s="6" t="s">
        <v>575</v>
      </c>
      <c r="D38" s="59"/>
      <c r="E38" s="59"/>
      <c r="F38" s="58"/>
      <c r="G38" s="229"/>
      <c r="H38" s="58">
        <f>F38*G38</f>
        <v>0</v>
      </c>
    </row>
    <row r="39" spans="2:9" ht="13.5" customHeight="1">
      <c r="B39" s="25">
        <v>4550</v>
      </c>
      <c r="C39" s="6" t="s">
        <v>576</v>
      </c>
      <c r="D39" s="59"/>
      <c r="E39" s="59"/>
      <c r="F39" s="58"/>
      <c r="G39" s="230"/>
      <c r="H39" s="58"/>
    </row>
    <row r="40" spans="2:9" ht="13.5" customHeight="1">
      <c r="B40" s="25"/>
      <c r="C40" s="139"/>
      <c r="D40" s="351"/>
      <c r="E40" s="351"/>
      <c r="F40" s="351"/>
      <c r="G40" s="352"/>
      <c r="H40" s="351"/>
    </row>
    <row r="41" spans="2:9" ht="13.5" customHeight="1">
      <c r="B41" s="25"/>
      <c r="C41" s="344" t="s">
        <v>719</v>
      </c>
      <c r="D41" s="263">
        <f>SUM(D35:D39)</f>
        <v>0</v>
      </c>
      <c r="E41" s="263">
        <f>SUM(E35:E39)</f>
        <v>0</v>
      </c>
      <c r="F41" s="263">
        <f>SUM(F35:F39)</f>
        <v>0</v>
      </c>
      <c r="G41" s="231"/>
      <c r="H41" s="263">
        <f>SUM(H35:H39)</f>
        <v>0</v>
      </c>
    </row>
    <row r="42" spans="2:9" ht="13.5" customHeight="1">
      <c r="B42" s="25"/>
      <c r="D42" s="351"/>
      <c r="E42" s="351"/>
      <c r="F42" s="351"/>
      <c r="G42" s="352"/>
      <c r="H42" s="351"/>
    </row>
    <row r="43" spans="2:9" ht="13.5" customHeight="1">
      <c r="B43" s="25"/>
      <c r="C43" s="314" t="s">
        <v>577</v>
      </c>
      <c r="D43" s="274">
        <f>+D17+D20+D32+D41</f>
        <v>0</v>
      </c>
      <c r="E43" s="274">
        <f>+E17+E20+E32+E41</f>
        <v>0</v>
      </c>
      <c r="F43" s="263">
        <f>+F17+F20+F32+F41</f>
        <v>0</v>
      </c>
      <c r="G43" s="231"/>
      <c r="H43" s="274">
        <f>+H17+H20+H32+H41</f>
        <v>0</v>
      </c>
    </row>
    <row r="44" spans="2:9" ht="10.199999999999999" customHeight="1">
      <c r="B44" s="20"/>
      <c r="C44" s="9"/>
      <c r="D44" s="18"/>
      <c r="E44" s="18"/>
      <c r="F44" s="18"/>
      <c r="G44" s="18"/>
      <c r="H44" s="21"/>
    </row>
    <row r="45" spans="2:9" ht="29.4" customHeight="1">
      <c r="B45" s="1065" t="s">
        <v>1049</v>
      </c>
      <c r="C45" s="1256" t="s">
        <v>1043</v>
      </c>
      <c r="D45" s="1257"/>
      <c r="E45" s="1257"/>
      <c r="F45" s="1257"/>
      <c r="G45" s="1257"/>
      <c r="H45" s="1258"/>
      <c r="I45" s="328"/>
    </row>
    <row r="46" spans="2:9" ht="25.2" customHeight="1">
      <c r="B46" s="1066"/>
      <c r="C46" s="1259"/>
      <c r="D46" s="1260"/>
      <c r="E46" s="1260"/>
      <c r="F46" s="1260"/>
      <c r="G46" s="1260"/>
      <c r="H46" s="1261"/>
    </row>
    <row r="47" spans="2:9" ht="13.5" customHeight="1"/>
    <row r="48" spans="2: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sheetData>
  <mergeCells count="7">
    <mergeCell ref="C45:H45"/>
    <mergeCell ref="C46:H46"/>
    <mergeCell ref="D33:H34"/>
    <mergeCell ref="D21:H22"/>
    <mergeCell ref="B2:H2"/>
    <mergeCell ref="B3:H3"/>
    <mergeCell ref="D18:H19"/>
  </mergeCells>
  <phoneticPr fontId="0" type="noConversion"/>
  <printOptions horizontalCentered="1"/>
  <pageMargins left="0.5" right="0.5" top="1.19" bottom="0.5" header="0.5" footer="0.25"/>
  <pageSetup scale="80" orientation="portrait" r:id="rId1"/>
  <headerFooter alignWithMargins="0">
    <oddHeader>&amp;L&amp;12Annual Report of  &amp;UYour Telephone Company Name&amp;R&amp;12Year Ending &amp;UDecember 31, 2024</oddHeader>
    <oddFooter>&amp;C&amp;12&amp;A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41</vt:i4>
      </vt:variant>
    </vt:vector>
  </HeadingPairs>
  <TitlesOfParts>
    <vt:vector size="81" baseType="lpstr">
      <vt:lpstr>Cover page</vt:lpstr>
      <vt:lpstr>Instructions</vt:lpstr>
      <vt:lpstr>Diagnostics</vt:lpstr>
      <vt:lpstr>1</vt:lpstr>
      <vt:lpstr>2</vt:lpstr>
      <vt:lpstr>3</vt:lpstr>
      <vt:lpstr>4</vt:lpstr>
      <vt:lpstr>5</vt:lpstr>
      <vt:lpstr>6</vt:lpstr>
      <vt:lpstr>7</vt:lpstr>
      <vt:lpstr>8</vt:lpstr>
      <vt:lpstr>9</vt:lpstr>
      <vt:lpstr>10</vt:lpstr>
      <vt:lpstr>10 (Support)</vt:lpstr>
      <vt:lpstr>11</vt:lpstr>
      <vt:lpstr>12</vt:lpstr>
      <vt:lpstr>13</vt:lpstr>
      <vt:lpstr>14</vt:lpstr>
      <vt:lpstr>14-a</vt:lpstr>
      <vt:lpstr>15</vt:lpstr>
      <vt:lpstr>15-a</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'1'!Print_Area</vt:lpstr>
      <vt:lpstr>'10'!Print_Area</vt:lpstr>
      <vt:lpstr>'10 (Support)'!Print_Area</vt:lpstr>
      <vt:lpstr>'11'!Print_Area</vt:lpstr>
      <vt:lpstr>'12'!Print_Area</vt:lpstr>
      <vt:lpstr>'13'!Print_Area</vt:lpstr>
      <vt:lpstr>'14'!Print_Area</vt:lpstr>
      <vt:lpstr>'14-a'!Print_Area</vt:lpstr>
      <vt:lpstr>'15'!Print_Area</vt:lpstr>
      <vt:lpstr>'15-a'!Print_Area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'3'!Print_Area</vt:lpstr>
      <vt:lpstr>'30'!Print_Area</vt:lpstr>
      <vt:lpstr>'31'!Print_Area</vt:lpstr>
      <vt:lpstr>'32'!Print_Area</vt:lpstr>
      <vt:lpstr>'34'!Print_Area</vt:lpstr>
      <vt:lpstr>'4'!Print_Area</vt:lpstr>
      <vt:lpstr>'5'!Print_Area</vt:lpstr>
      <vt:lpstr>'6'!Print_Area</vt:lpstr>
      <vt:lpstr>'7'!Print_Area</vt:lpstr>
      <vt:lpstr>'8'!Print_Area</vt:lpstr>
      <vt:lpstr>'9'!Print_Area</vt:lpstr>
      <vt:lpstr>'Cover page'!Print_Area</vt:lpstr>
      <vt:lpstr>Diagnostics!Print_Area</vt:lpstr>
      <vt:lpstr>Instructions!Print_Area</vt:lpstr>
      <vt:lpstr>'28'!Print_Titles</vt:lpstr>
      <vt:lpstr>'31'!Print_Titles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2020-02-04T21:13:17Z</dcterms:created>
  <dcterms:modified xsi:type="dcterms:W3CDTF">2025-01-08T17:57:09Z</dcterms:modified>
</cp:coreProperties>
</file>